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435" windowHeight="12075" activeTab="2"/>
  </bookViews>
  <sheets>
    <sheet name="форма №1" sheetId="1" r:id="rId1"/>
    <sheet name="форма №2" sheetId="2" r:id="rId2"/>
    <sheet name="форма №3" sheetId="3" r:id="rId3"/>
  </sheets>
  <definedNames>
    <definedName name="_GoBack" localSheetId="2">'форма №3'!$G$4</definedName>
  </definedNames>
  <calcPr fullCalcOnLoad="1"/>
</workbook>
</file>

<file path=xl/sharedStrings.xml><?xml version="1.0" encoding="utf-8"?>
<sst xmlns="http://schemas.openxmlformats.org/spreadsheetml/2006/main" count="938" uniqueCount="684">
  <si>
    <t>№ п/п</t>
  </si>
  <si>
    <t>Наименование мероприятия, объектов¹</t>
  </si>
  <si>
    <t>Территория поселения (населенный пункт)</t>
  </si>
  <si>
    <t>Объем финансирования</t>
  </si>
  <si>
    <t xml:space="preserve">Примечание² </t>
  </si>
  <si>
    <t>ВСЕГО</t>
  </si>
  <si>
    <t>Краевой бюджет</t>
  </si>
  <si>
    <t>Местный бюджет</t>
  </si>
  <si>
    <t>План</t>
  </si>
  <si>
    <t>Факт</t>
  </si>
  <si>
    <t>в том числе жилищное хозяйство</t>
  </si>
  <si>
    <t>Внебюджетные средства</t>
  </si>
  <si>
    <t>1. Здравоохранение</t>
  </si>
  <si>
    <t>3. Физическая культура и спорт</t>
  </si>
  <si>
    <t xml:space="preserve">           благоустройство</t>
  </si>
  <si>
    <t>12. Дорожное хозяйство</t>
  </si>
  <si>
    <t>13. Предупреждение ЧС</t>
  </si>
  <si>
    <t>2. Образование, в т.ч. дошкольное образование и общее образование</t>
  </si>
  <si>
    <t>Реализация программных мероприятий социально-экономического развития 
муниципального образования в 2013 году</t>
  </si>
  <si>
    <t>Отрасль, в которой реализуется проект</t>
  </si>
  <si>
    <t>Наименование инвестиционного проекта</t>
  </si>
  <si>
    <t>Срок реализации</t>
  </si>
  <si>
    <t>Место реализации</t>
  </si>
  <si>
    <t>Текущая стадия реализации проекта</t>
  </si>
  <si>
    <t>Соблюдение сроков реализации проектов</t>
  </si>
  <si>
    <t>Инвестиционные проекты со сроком окончания в 2013 году</t>
  </si>
  <si>
    <t>1.</t>
  </si>
  <si>
    <t>2.</t>
  </si>
  <si>
    <t>3.</t>
  </si>
  <si>
    <t>Инвестиционные проекты, реализуемые в 2013-2017 годах</t>
  </si>
  <si>
    <t>Информация о реализации инвестиционных проектов, утвержденных Программой социально-экономического развития муниципального образования на период до 2017 года</t>
  </si>
  <si>
    <t>Наименование показателей</t>
  </si>
  <si>
    <t>Ед. изм.</t>
  </si>
  <si>
    <t>2012 год</t>
  </si>
  <si>
    <t>2013 год</t>
  </si>
  <si>
    <t>Исполнение плана, %</t>
  </si>
  <si>
    <t>Уровень жизни населения</t>
  </si>
  <si>
    <t>Темп роста, %, 2012/2013</t>
  </si>
  <si>
    <t>Мониторинг целевых индикаторов Программы социально-экономического развития 
муниципального образования на период до 2017 года за 2013 год*</t>
  </si>
  <si>
    <t>Среднегодовая численность постоянного населения – всего</t>
  </si>
  <si>
    <t>тыс. 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</si>
  <si>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</si>
  <si>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</si>
  <si>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</si>
  <si>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чел. населения</t>
  </si>
  <si>
    <t>4.</t>
  </si>
  <si>
    <t>Среднегодовая численность занятых в экономике</t>
  </si>
  <si>
    <t xml:space="preserve">тыс. чел. </t>
  </si>
  <si>
    <t>5.</t>
  </si>
  <si>
    <t>Среднедушевой денежный доход на одного жителя</t>
  </si>
  <si>
    <t>руб.</t>
  </si>
  <si>
    <t>6.</t>
  </si>
  <si>
    <t>Реальная среднемесячная начисленная заработная плата</t>
  </si>
  <si>
    <t>7.</t>
  </si>
  <si>
    <t xml:space="preserve">врачей </t>
  </si>
  <si>
    <t>среднего медицинского персонала</t>
  </si>
  <si>
    <t>младшего медицинского персонала</t>
  </si>
  <si>
    <t>педагогических работников системы дошкольного образования детей</t>
  </si>
  <si>
    <t>педагогических работников общего образования</t>
  </si>
  <si>
    <t>работников культуры</t>
  </si>
  <si>
    <t>8.</t>
  </si>
  <si>
    <t>Соотношение средней заработной платы муниципального образования к средней заработной плате в Краснодарском крае</t>
  </si>
  <si>
    <t>%</t>
  </si>
  <si>
    <t>9.</t>
  </si>
  <si>
    <t>Уровень регистрируемой безработицы к численности трудоспособного населения в трудоспособном возрасте</t>
  </si>
  <si>
    <t>Заработная плата работников бюджетной сферы, в том числе:</t>
  </si>
  <si>
    <t>Социальная сфера</t>
  </si>
  <si>
    <t>Образование</t>
  </si>
  <si>
    <t>10.</t>
  </si>
  <si>
    <t>Охват детей в возрасте 3-7 лет дошкольными учреждениями</t>
  </si>
  <si>
    <t>11.</t>
  </si>
  <si>
    <t>Количество групп альтернативных моделей дошкольного образования</t>
  </si>
  <si>
    <t>единиц</t>
  </si>
  <si>
    <t>12.</t>
  </si>
  <si>
    <t>Численность детей от 0 до 7 лет, состоящих на учете для определения в дошкольные учреждения</t>
  </si>
  <si>
    <t>человек</t>
  </si>
  <si>
    <t>13.</t>
  </si>
  <si>
    <t>Строительство детских дошкольных учреждений</t>
  </si>
  <si>
    <t>ед./мест</t>
  </si>
  <si>
    <t>14.</t>
  </si>
  <si>
    <t>Реконструкция  детских дошкольных учреждений</t>
  </si>
  <si>
    <t>15.</t>
  </si>
  <si>
    <t>Капитальный ремонт детских дошкольных учреждений</t>
  </si>
  <si>
    <t>16.</t>
  </si>
  <si>
    <t>Строительство учреждений общего образования</t>
  </si>
  <si>
    <t>17.</t>
  </si>
  <si>
    <t>Капитальный ремонт учреждений общего образования</t>
  </si>
  <si>
    <t>18.</t>
  </si>
  <si>
    <t>Доля учащихся, занимающихся в первую смену</t>
  </si>
  <si>
    <t>19.</t>
  </si>
  <si>
    <t>Численность учащихся, приходящихся на 1 учителя</t>
  </si>
  <si>
    <t>чел.</t>
  </si>
  <si>
    <t>Здравоохранение</t>
  </si>
  <si>
    <t>20.</t>
  </si>
  <si>
    <t>Ввод в эксплуатацию:</t>
  </si>
  <si>
    <t>амбулаторно-поликлинических учреждений</t>
  </si>
  <si>
    <t>ед.</t>
  </si>
  <si>
    <t>больниц</t>
  </si>
  <si>
    <t>Строительство и ввод в эксплуатацию офисов врачей общей практики</t>
  </si>
  <si>
    <t>Обеспеченность населения:</t>
  </si>
  <si>
    <t>коек на 10  тыс. жителей</t>
  </si>
  <si>
    <t>посещений в смену на 10 тыс. жителей</t>
  </si>
  <si>
    <t>чел. на 10 тыс. населения</t>
  </si>
  <si>
    <t xml:space="preserve">Срок ожидания приезда скорой помощи </t>
  </si>
  <si>
    <t>мин.</t>
  </si>
  <si>
    <t>Культура</t>
  </si>
  <si>
    <t>Число учреждений культуры и искусства</t>
  </si>
  <si>
    <t>Охват детей школьного возраста эстетическим образованием</t>
  </si>
  <si>
    <t>Уровень обеспеченности спортивными сооружениями:</t>
  </si>
  <si>
    <t>спортивными залами</t>
  </si>
  <si>
    <t>%  к социальному нормативу</t>
  </si>
  <si>
    <t>плавательными бассейнами</t>
  </si>
  <si>
    <t>% к социальному нормативу</t>
  </si>
  <si>
    <t>плоскостными спортивными сооружениями</t>
  </si>
  <si>
    <t>Удельный вес населения, систематически занимающихся физической культурой и спортом</t>
  </si>
  <si>
    <t>Обеспеченность жильем</t>
  </si>
  <si>
    <t>28.</t>
  </si>
  <si>
    <t xml:space="preserve">Общая площадь жилого фонда муниципального образования </t>
  </si>
  <si>
    <t>м2 общей площади</t>
  </si>
  <si>
    <t>29.</t>
  </si>
  <si>
    <t>Общая площадь муниципального жилого фонда, нуждающегося в капитальном ремонте</t>
  </si>
  <si>
    <t>м2</t>
  </si>
  <si>
    <t>30.</t>
  </si>
  <si>
    <t>Доля населения, проживающего в многоквартирных домах, признанных в установленном порядке аварийным и ветхим жильем</t>
  </si>
  <si>
    <t xml:space="preserve">Обеспеченность жильем (на конец года) </t>
  </si>
  <si>
    <t>Число семей, стоящих на учете в качестве нуждающихся в жилых помещениях</t>
  </si>
  <si>
    <t>Ввод в действие жилых домов за счет всех источников финансирования</t>
  </si>
  <si>
    <t>Количество предоставленных жилищных, в т. ч. ипотечных кредитов населению на цели приобретения (строительства) жилья</t>
  </si>
  <si>
    <t>Объем предоставленных жилищных, в т. ч. ипотечных кредитов населению на цели приобретения (строительства) жилья</t>
  </si>
  <si>
    <t>млн. рублей</t>
  </si>
  <si>
    <t>Количество свободных земельных участков, подлежащих предоставлению для жилищного строительства семьям, имеющим трех и более детей</t>
  </si>
  <si>
    <t xml:space="preserve">Протяженность водопроводных сетей </t>
  </si>
  <si>
    <t>км</t>
  </si>
  <si>
    <t>Реконструировано водопроводной сети за отчетный период</t>
  </si>
  <si>
    <t>Построено водопроводной сети  за отчетный период</t>
  </si>
  <si>
    <t>Уровень износа водопроводных сетей</t>
  </si>
  <si>
    <t>Протяженность канализационных сетей</t>
  </si>
  <si>
    <t>Уровень износа канализационных сетей</t>
  </si>
  <si>
    <t xml:space="preserve">Реконструировано канализационной сети </t>
  </si>
  <si>
    <t>Построено канализационной сети за отчетный период</t>
  </si>
  <si>
    <t>Протяженность тепловых сетей</t>
  </si>
  <si>
    <t>в т.ч. нуждающихся в замене</t>
  </si>
  <si>
    <t xml:space="preserve">Реконструировано тепловых и паровых сетей </t>
  </si>
  <si>
    <t>Построено тепловых и паровых сетей</t>
  </si>
  <si>
    <t>Удельный вес газифицированных квартир (домовладений) от общего количества квартир (домовладений)</t>
  </si>
  <si>
    <t>Общая протяженность освещенных частей улиц, проездов, набережных и т.п.</t>
  </si>
  <si>
    <t>Протяженность автомобильных дорог местного значения:</t>
  </si>
  <si>
    <t>в том числе с твердым покрытием</t>
  </si>
  <si>
    <t>Протяженность автомобильных дорог общего пользования, в том числе:</t>
  </si>
  <si>
    <t>Доля протяженности автомобильных дорог общего пользования местного значения, не отвечающих нормативным требованиям в общей протяженности автомобильных дорог общего пользования местного значения</t>
  </si>
  <si>
    <t>Протяженность отремонтированных муниципальных  дорог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</si>
  <si>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</si>
  <si>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Обеспеченность населения объектами розничной торговли</t>
  </si>
  <si>
    <t>кв. м. на 1 тыс. населения</t>
  </si>
  <si>
    <t>Обеспеченность населения объектами общественного питания</t>
  </si>
  <si>
    <t>посадочных мест на 1 тыс. населения</t>
  </si>
  <si>
    <t>Благоустройство</t>
  </si>
  <si>
    <t>Протяженность отремонтированных тротуаров</t>
  </si>
  <si>
    <t>Количество высаженных зеленых насаждений</t>
  </si>
  <si>
    <t>шт.</t>
  </si>
  <si>
    <t>Площадь рекреационной территории (скверы, парки, газоны и т.п.)</t>
  </si>
  <si>
    <t>Количество установленных светильников наружного освещения</t>
  </si>
  <si>
    <t>Обустройство  детских игровых и спортивных площадок</t>
  </si>
  <si>
    <t>Протяженность отремонтированных автомобильных дорог местного значения с твердым покрытием</t>
  </si>
  <si>
    <t>Развитие реального сектора экономики</t>
  </si>
  <si>
    <t>млн. руб.</t>
  </si>
  <si>
    <t>Обрабатывающие производства</t>
  </si>
  <si>
    <t>в т.ч. по крупным и средним</t>
  </si>
  <si>
    <t>Добыча полезных ископаемых</t>
  </si>
  <si>
    <t>Производство и распределение электроэнергии, газа и воды</t>
  </si>
  <si>
    <t>Численность личных подсобных хозяйств</t>
  </si>
  <si>
    <t>Численность занятых в личных подсобных хозяйствах</t>
  </si>
  <si>
    <t xml:space="preserve">Оборот розничной торговли </t>
  </si>
  <si>
    <t>Оборот общественного питания</t>
  </si>
  <si>
    <t>Объем платных услуг населению</t>
  </si>
  <si>
    <t>Процент охвата сельских населенных пунктов, охваченных выездным бытовым обслуживанием</t>
  </si>
  <si>
    <t>Объем услуг (доходы) коллективных средств размещения курортно-туристского комплекса</t>
  </si>
  <si>
    <t>Количество размещенных лиц в коллективных средствах размещения</t>
  </si>
  <si>
    <t>Количество коллективных средств размещения</t>
  </si>
  <si>
    <t>Объем работ и услуг, выполненный организациями транспорта</t>
  </si>
  <si>
    <t>Пассажирооборот</t>
  </si>
  <si>
    <t>Объем работ и услуг, выполненный организациями связи</t>
  </si>
  <si>
    <t>Объем работ, выполненных собственными силами по виду деятельности «строительство» по крупным и средним организациям</t>
  </si>
  <si>
    <t>Инвестиционное развитие</t>
  </si>
  <si>
    <t>Объем инвестиций в основной капитал за счет всех источников финансирования</t>
  </si>
  <si>
    <t>Объем инвестиций в основной капитал за счет средств бюджета муниципального образования</t>
  </si>
  <si>
    <t>млн.рублей</t>
  </si>
  <si>
    <t>Объем инвестиций на душу населения</t>
  </si>
  <si>
    <t>Развитие малого предпринимательства</t>
  </si>
  <si>
    <t>Количество субъектов малого предпринимательства</t>
  </si>
  <si>
    <t>Численность работников в  малом предпринимательстве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</si>
  <si>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</t>
  </si>
  <si>
    <t>рублей</t>
  </si>
  <si>
    <t>Сфера предоставления муниципальных услуг</t>
  </si>
  <si>
    <t>Уровень удовлетворенности граждан РФ качеством предоставления муниципальных услуг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</si>
  <si>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</si>
  <si>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муниципальных услуг в электронной форме</t>
  </si>
  <si>
    <t>Среднее число обращений представителей бизнес-сообщества в орган местного самоуправления для получения одной муниципальной услуги, связанной со сферой предпринимательской деятельности</t>
  </si>
  <si>
    <t>Время ожидания в очереди при обращении заявителя в орган местного самоуправления для получения муниципальных услуг</t>
  </si>
  <si>
    <t>минут</t>
  </si>
  <si>
    <t>Количество многофункциональных центров предоставления государственных и муниципальных услуг</t>
  </si>
  <si>
    <t>Количество удаленных рабочих мест многофункциональных центров предоставления государственных и муниципальных услуг</t>
  </si>
  <si>
    <t>больничными койками</t>
  </si>
  <si>
    <t>амбулаторно-поликлиническими учреждениями</t>
  </si>
  <si>
    <t xml:space="preserve">врачами </t>
  </si>
  <si>
    <t xml:space="preserve">средним медицинским персоналом </t>
  </si>
  <si>
    <t>кв.м на 1 человека</t>
  </si>
  <si>
    <t>федерального значения</t>
  </si>
  <si>
    <t>регионального значения</t>
  </si>
  <si>
    <t>местного значения</t>
  </si>
  <si>
    <t>тыс.пасс.км/ тыс.пасс.</t>
  </si>
  <si>
    <t>* Представленный перечень целевых индикаторов не является исчерпывающим и подлежит дополнению показателями, отражающими специфику социально-экономического развития муниципального образования, строго в соответствии с утвержденной Программой социально-экономического развития муниципального образования (муниципальных районов и городских округов) на период до 2017 года</t>
  </si>
  <si>
    <t>Бюджетные средства(потребность)</t>
  </si>
  <si>
    <t>Газификация</t>
  </si>
  <si>
    <t>Теплоэнергетика</t>
  </si>
  <si>
    <t>2/60,</t>
  </si>
  <si>
    <t>1/20,</t>
  </si>
  <si>
    <t>-</t>
  </si>
  <si>
    <t>_</t>
  </si>
  <si>
    <t>8348/1027</t>
  </si>
  <si>
    <t>9000/1080</t>
  </si>
  <si>
    <t>Создание условий для гражданского становления, духовно-нравственного и патриотического воспитания, творческого и интеллектуального развития молодежи, профилактику экстремизма в молодежной среде</t>
  </si>
  <si>
    <t>МО Мостовский район</t>
  </si>
  <si>
    <t>Организация и проведение мероприятий направленных на  военно-патриотическое и духовно - нравственное воспитание, на творческое и интеллектуальное развитие молодежи, профилактику экстремизма в молодежной среде</t>
  </si>
  <si>
    <t>Содействие решению социально-экономических проблем, организации трудового воспитания, профессионального самоопределения и занятости молодежи</t>
  </si>
  <si>
    <t>Организация трудоустройства молодежи в каникулярный период</t>
  </si>
  <si>
    <t>Мероприятия, на-правленные на фор-мирование здорово-го образа  жизни, профилактику без-надзорности и пра-вонарушений, пер-вичную профилак-тику наркомании, алкоголизма и таба-кокурения в моло-дежной среде</t>
  </si>
  <si>
    <t>Организация и проведение мероприятий, направленные на формирование здорового образа  жизни, профилактику безнадзорности и правонарушений, первичную профилактику наркомании, алкоголизма и табакокурения в молодежной среде</t>
  </si>
  <si>
    <t>Подготовка градостроительной и землеустроительной документации:</t>
  </si>
  <si>
    <r>
      <t xml:space="preserve">Недофинансирование краевых средств в размере </t>
    </r>
    <r>
      <rPr>
        <sz val="11"/>
        <rFont val="Times New Roman"/>
        <family val="1"/>
      </rPr>
      <t>2268,5</t>
    </r>
    <r>
      <rPr>
        <sz val="11"/>
        <color indexed="8"/>
        <rFont val="Times New Roman"/>
        <family val="1"/>
      </rPr>
      <t>тыс.руб. Перечисления планируются в 2014 году.  По результатам открытых конкурсов на заключение муниципальных контрактов стоимость работ уменьшена на 2509,8 тыс.руб.</t>
    </r>
  </si>
  <si>
    <t>1.1</t>
  </si>
  <si>
    <t>Подготовка проекта планировки жилого микрорайона               пгт. Мостовской</t>
  </si>
  <si>
    <t>пгт. Мостовской</t>
  </si>
  <si>
    <t>Недофинансирование краевых средств в размере 822,6тыс.руб.  Перечисления планируются в 2014 г.</t>
  </si>
  <si>
    <t>1.2</t>
  </si>
  <si>
    <t>Подготовка проекта планировки жилого микрорайона                   х. Веселый</t>
  </si>
  <si>
    <t>х. Веселый</t>
  </si>
  <si>
    <t>Недофинансирование краевых средств а в размере 302,0тыс.руб. Перечисления планируются в 2014 г.</t>
  </si>
  <si>
    <t>1.3</t>
  </si>
  <si>
    <t>Подготовка проекта планировки жилого микрорайона              ст. Ярославская</t>
  </si>
  <si>
    <t>ст. Ярославская</t>
  </si>
  <si>
    <t>1.4</t>
  </si>
  <si>
    <t>Разработка правил землепользования и застройки Мостовского городского поселения</t>
  </si>
  <si>
    <t xml:space="preserve">В соответствии с постановлением главы администрации (губернатора) Краснодарского края от 30.12.2013 N 1611 "О внесении изменений в постановление главы администрации (губернатора) Краснодарского края от 9 июня 2011 года N 603 "Об утверждении ведомственной целевой программы "О подготовке градостроительной и земле-устроительной документации на территории Краснодарского края" на 2012 - 2014 годы" уменьшена стоимость работ на 53,4 тыс. руб.
</t>
  </si>
  <si>
    <t>1.5</t>
  </si>
  <si>
    <t xml:space="preserve">Разработка правил землепользования и застройки Псебайского городского поселения
</t>
  </si>
  <si>
    <t>1.6</t>
  </si>
  <si>
    <t>Разработка правил землепользования и застройки Андрюковского сельского поселения</t>
  </si>
  <si>
    <t xml:space="preserve">В соответствии с постановлением главы администрации (губернатора) Краснодарского края от 30.12.2013 N 1611 "О внесении изменений в постановление главы администрации (губернатора) Краснодарского края от 9 июня 2011 года N 603 "Об утверждении ведомственной целевой программы "О подготовке градостроительной и земле-устроительной документации на территории Краснодарского края" на 2012 - 2014 годы" уменьшена стоимость работ на 60,3 тыс. руб.
</t>
  </si>
  <si>
    <t>1.7</t>
  </si>
  <si>
    <t>Разработка правил землепользования и застройки Баговского сельского поселения</t>
  </si>
  <si>
    <t>1.8</t>
  </si>
  <si>
    <t>Разработка правил землепользования и застройки Беноковского сельского поселения</t>
  </si>
  <si>
    <t xml:space="preserve">В соответствии с постановлением главы администрации (губернатора) Краснодарского края от 30.12.2013 N 1611 "О внесении изменений в постановление главы администрации (губернатора) Краснодарского края от 9 июня 2011 года N 603 "Об утверждении ведомственной целевой программы "О подготовке градостроительной и земле-устроительной документации на территории Краснодарского края" на 2012 - 2014 годы" уменьшена стоимость работ на 53,0 тыс. руб.
</t>
  </si>
  <si>
    <t>1.9</t>
  </si>
  <si>
    <t>Разработка правил землепользования и застройки Бесленеевского сельского поселения</t>
  </si>
  <si>
    <t>1.10</t>
  </si>
  <si>
    <t>Разработка правил землепользования и застройки Губского сельского поселения</t>
  </si>
  <si>
    <t xml:space="preserve">В соответствии с постановлением главы администрации (губернатора) Краснодарского края от 30.12.2013 N 1611 "О внесении изменений в постановление главы администрации (губернатора) Краснодарского края от 9 июня 2011 года N 603 "Об утверждении ведомственной целевой программы "О подготовке градостроительной и земле-устроительной документации на территории Краснодарского края" на 2012 - 2014 годы" уменьшена стоимость работ на 53,5 тыс. руб.
</t>
  </si>
  <si>
    <t>1.11</t>
  </si>
  <si>
    <t>Разработка правил землепользования и застройки Костромского сельского поселения</t>
  </si>
  <si>
    <t>По результатам открытого конкурса на заключение муниципального контракта стоимость работ уменьшена на  493,8 тыс. руб. Не в полном объеме перечислены краевые средства в размере 169.4 тыс.руб.</t>
  </si>
  <si>
    <t>1.12</t>
  </si>
  <si>
    <t>Разработка правил землепользования и застройки Краснокутского сельского поселения</t>
  </si>
  <si>
    <t>По результатам открытого конкурса на заключение муниципаль-ного контракта стоимость работ уменьшена на сумму 493,3 тыс. руб.Не в полном объеме перечис-лены краевые  средства в размере 186,7 тыс.руб.</t>
  </si>
  <si>
    <t>1.13</t>
  </si>
  <si>
    <t>Разработка правил землепользования и застройки Махошевского сельского поселения</t>
  </si>
  <si>
    <t xml:space="preserve">В соответствии с постановлением главы администрации (губернатора) Краснодарского края от 30.12.2013 N 1611 "О внесении изменений в постановление главы администрации (губернатора) Краснодарского края от 9 июня 2011 года N 603 "Об утверждении ведомственной целевой программы "О подготовке градостроительной и земле-устроительной документации на территории Краснодарского края" на 2012 - 2014 годы" уменьшена стоимость работ на 49,7 тыс. руб.
</t>
  </si>
  <si>
    <t>1.14</t>
  </si>
  <si>
    <t>Разработка правил землепользования и застройки Переправненского сельского поселения</t>
  </si>
  <si>
    <t>По результатам открытого конкурса на заключение муниципаль-ного контракта стоимость работ уменьшена  на сумму 493 тыс. руб. Не перечислены краевые средства в размере 618,0 тыс.руб.</t>
  </si>
  <si>
    <t>1.15</t>
  </si>
  <si>
    <t>Разработка правил землепользования и застройки Унароковского сельского поселения</t>
  </si>
  <si>
    <t>1.16</t>
  </si>
  <si>
    <t>Разработка правил землепользования и застройки Шедокского сельского поселения</t>
  </si>
  <si>
    <t>По результатам открытого конкурса на заключение муниципального контракта стоимость работ уменьшена на сумму 493,8 тыс. руб. Не в полном объеме перечислены краевые средства в размере 169,7 тыс.руб.</t>
  </si>
  <si>
    <t>1.17</t>
  </si>
  <si>
    <t>Разработка правил землепользования и застройки Ярославского сельского поселения</t>
  </si>
  <si>
    <t xml:space="preserve">В соответствии с постановлением главы администрации (губернатора) Краснодарского края от 30.12.2013 N 1611 "О внесении изменений в постановление главы администрации (губернатора) Краснодарского края от 9 июня 2011 года N 603 "Об утверждении ведомственной целевой программы "О подготовке градостроительной и земле-устроительной документации на территории Краснодарского края" на 2012 - 2014 годы" уменьшена стоимость работ на 52,7 тыс. руб.
</t>
  </si>
  <si>
    <t>2</t>
  </si>
  <si>
    <t>Разработка комплексных систем коммунальной инфраструктуры городских и сельских поселений:</t>
  </si>
  <si>
    <t>2.1</t>
  </si>
  <si>
    <t>Разработка комплексной системы коммунальной инфраструктуры Мостовского г\п</t>
  </si>
  <si>
    <t>Финансирование полностью проведено в 2012 году</t>
  </si>
  <si>
    <t>2.2</t>
  </si>
  <si>
    <t>Разработка комплексной системы коммунальной инфраструктуры Андрюковского с\п</t>
  </si>
  <si>
    <t>В соотвествии с актами -сдачи выпоненных работ финансирование местных средств увеличено на 8.1 тыс. руб.</t>
  </si>
  <si>
    <t>2.3</t>
  </si>
  <si>
    <t>Разработка комплексной системы коммунальной инфраструктуры Баговского с\п</t>
  </si>
  <si>
    <t>2.4</t>
  </si>
  <si>
    <t>Разработка комплексной системы коммунальной инфраструктуры Беноковского с\п</t>
  </si>
  <si>
    <t>2.5</t>
  </si>
  <si>
    <t>Разработка комплексной системы коммунальной инфраструктуры Бесленеевского с\п</t>
  </si>
  <si>
    <t>В соотвествии с актами -сдачи выпоненных работ финансирование местных средств уменьшено на 1.0 тыс. руб.</t>
  </si>
  <si>
    <t>2.6</t>
  </si>
  <si>
    <t>Разработка комплексной системы коммунальной инфраструктуры Губского с\п</t>
  </si>
  <si>
    <t>2.7</t>
  </si>
  <si>
    <t>Разработка комплексной системы коммунальной инфраструктуры Костромского с\п</t>
  </si>
  <si>
    <t>В соотвествии с актами -сдачи выпоненных работ финансирование краевых средств уменьшено на 1.0 тыс. руб.</t>
  </si>
  <si>
    <t>2.8</t>
  </si>
  <si>
    <t>Разработка комплексной системы коммунальной инфраструктуры Краснокутского с\п</t>
  </si>
  <si>
    <t>2.9</t>
  </si>
  <si>
    <t>Разработка комплексной системы коммунальной инфраструктуры Махошевского с\п</t>
  </si>
  <si>
    <t>2.10</t>
  </si>
  <si>
    <t>Разработка комплексной системы коммунальной инфраструктуры Псебайского г\п</t>
  </si>
  <si>
    <t>2.11</t>
  </si>
  <si>
    <t>Разработка комплексной системы коммунальной инфра-структуры Переправненского с\п</t>
  </si>
  <si>
    <t>Финансирование местных средств полностью проведено в 2012году.</t>
  </si>
  <si>
    <t>2.12</t>
  </si>
  <si>
    <t>Разработка комплексной системы коммунальной инфраструктуры Унароковского сельского поселения</t>
  </si>
  <si>
    <t>2.13</t>
  </si>
  <si>
    <t>Разработка комплексной системы коммунальной инфраструктуры Шедокского с\п</t>
  </si>
  <si>
    <t>2.14</t>
  </si>
  <si>
    <t>Разработка комплексной системы коммунальной инфраструктуры Ярославского с\п</t>
  </si>
  <si>
    <t xml:space="preserve">Капитальный ремонт с вводом мест </t>
  </si>
  <si>
    <t>МБ ДОУ № 18  на 20 мест</t>
  </si>
  <si>
    <t>станица Переправная</t>
  </si>
  <si>
    <t>МБ ДОУ № 10  на 20 мест</t>
  </si>
  <si>
    <t>поселок Псебай</t>
  </si>
  <si>
    <t xml:space="preserve"> Реконструкция учреждений дошкольного образования МБ ДОУ № 22  на 70 мест</t>
  </si>
  <si>
    <t>станица Ярославская</t>
  </si>
  <si>
    <t>Строительство и реконструкция учреждений общего образования СтроительствоСОШ № 22  на 264 места</t>
  </si>
  <si>
    <t>село Соленое</t>
  </si>
  <si>
    <t>Расторжение контракта</t>
  </si>
  <si>
    <t>Развитие системы дополнительного образования</t>
  </si>
  <si>
    <t>Укрепление и модернизация материально-технической базы муниципальных учреждений образования</t>
  </si>
  <si>
    <t>Капитальный ремонт спортивных залов : МБОУ СОШ №30    МБОУ СОШ №16</t>
  </si>
  <si>
    <t>поселок Мостовской   село Унароково</t>
  </si>
  <si>
    <t>Обеспечение безопасности образовательных учреждений</t>
  </si>
  <si>
    <t>Материально-техническое оснащение ДОУ (с учетом ввода дополнительных мест)</t>
  </si>
  <si>
    <t>Подготовка и переподготовка кадров муниципальных учреждений образования</t>
  </si>
  <si>
    <t>Развитие механизмов обеспечения качества и востребованности образовательных услуг (проведение ЕГЭ и ГИА)</t>
  </si>
  <si>
    <t>Развитие детско-юношеского спорта и физического совершенствования допризывной молодежи ,подготовка спортивного резерва в учреждениях допобразования</t>
  </si>
  <si>
    <t>Поддержка классов казачьей направленности</t>
  </si>
  <si>
    <t>Организация вре-менной занятости несовершеннолетних граждан в возрасте от 14 до 18 лет в свободное от учебы время</t>
  </si>
  <si>
    <t>МО Мостов-ский район</t>
  </si>
  <si>
    <t>Развитие муниципальных культурно   досуговых учреждений</t>
  </si>
  <si>
    <t>1.1.</t>
  </si>
  <si>
    <t>Пошив и приобретение сценических костюмов и обуви для творческих коллективов и исполнителей</t>
  </si>
  <si>
    <t>все поселения Мостовского района</t>
  </si>
  <si>
    <t>Пошиты и приобретены сценические костюмы для творческих коллективов Мостовского Дома культуры</t>
  </si>
  <si>
    <t>1.2.</t>
  </si>
  <si>
    <t>Приобретение мебели для учреждений культуры</t>
  </si>
  <si>
    <t>Мостовское городское поселение Мостовского района</t>
  </si>
  <si>
    <t xml:space="preserve">Приобретена мебель для проведения торжественных мероприятий районного и краевого уровней </t>
  </si>
  <si>
    <t>1.3.</t>
  </si>
  <si>
    <t>Пошив и приобретение одежды сцены</t>
  </si>
  <si>
    <t>Баговское сельское поселение и Псебайское городское поселение Мостовского района</t>
  </si>
  <si>
    <t>Изготовлена одежда сцены для Баговского сельского Дома культуры и Псебайского Дома культуры</t>
  </si>
  <si>
    <t>1.4.</t>
  </si>
  <si>
    <t>Приобретение кресел для зрительных залов</t>
  </si>
  <si>
    <t>Псебайское городское поселение Мостовского района</t>
  </si>
  <si>
    <t>Приобретены и установлены кресла в Доме культуры пос.Псебай, увеличение показателей культурно-досуговой деятельности</t>
  </si>
  <si>
    <t>1.5.</t>
  </si>
  <si>
    <t>Приобретение звукоусилительного и сценического оборудования</t>
  </si>
  <si>
    <t>Махошевское сельское поселение Мостовского района</t>
  </si>
  <si>
    <t>Приобретено звуковое оборудование для Махошевского СДК, как результат -улучшение качества культурно-досугового обслуживания</t>
  </si>
  <si>
    <t>1.6.</t>
  </si>
  <si>
    <t>Приобретение автотранспортных средств</t>
  </si>
  <si>
    <t>пос.Мостовской</t>
  </si>
  <si>
    <t>Приобретен автобус "Форд", как результат активизация участия школ в конкурсах и фестивалях различного уровня</t>
  </si>
  <si>
    <t>Укрепление и модернизация материально технической базы муниципальных учреждений культуры</t>
  </si>
  <si>
    <t>2.1.</t>
  </si>
  <si>
    <t>Капитальный ремонт зданий учреждений культуры</t>
  </si>
  <si>
    <t>2.1.1.</t>
  </si>
  <si>
    <t>Капитальный ремонт Дома культуры пос.Псебай</t>
  </si>
  <si>
    <t>Псебайское городское поселение (пос.Псебай)</t>
  </si>
  <si>
    <t>Выполнена первая очередь ремонта, введен в эксплуатацию зрительный зал, построена и введена в эксплуатацию котельная, как результат увеличение показателей культурно-досуговой деятельности</t>
  </si>
  <si>
    <t>Развитие библиотек</t>
  </si>
  <si>
    <t>3.1.</t>
  </si>
  <si>
    <t>Комплектование поселенческих библиотек актуальной справочной, учебной, отраслевой, краеведческой литературой, книгами для детей и юношества, методической литературой, в том числе подписка на периодические издания</t>
  </si>
  <si>
    <t>Приобретена и распределена в муниципальные библиотеки книжная литература, оформлена  подписка на периодические издания, как результат - улучшение качества библиотечного обслуживания населения (дополнительное финансирование из средств местного бюджета)</t>
  </si>
  <si>
    <t>3.2.</t>
  </si>
  <si>
    <t>Наращивание информационных ресурсов межпоселенческих и поселенческих библиотек, внедрение автоматизированных систем нового поколения, создание и оптимизация локальных вычислительных сетей</t>
  </si>
  <si>
    <t xml:space="preserve">Анрюковское, Баговское, Губское, Костромское и Переправненское сельские поселения </t>
  </si>
  <si>
    <t>К сети Интернет подключены Анрюковская, Баговская, Губская, Костромская и Переправненская сельские библиотеки, установлено и используется специализированное программное обеспечение</t>
  </si>
  <si>
    <t>3.3.</t>
  </si>
  <si>
    <t>Приобретение мебели</t>
  </si>
  <si>
    <t>Приобретена мебель во все муниципальные библиотеки. Дополнительное финансирование из средств местного бюджета</t>
  </si>
  <si>
    <t>Создание и развитие детских школ искусств</t>
  </si>
  <si>
    <t>4.1.</t>
  </si>
  <si>
    <t xml:space="preserve">Расширение общих и учебных площадей (создание условий для хранения натюрмортного и учебно-методического фонда, обустройство кабинета звукозаписи, камерного зала, кабинетов художественных дисциплин, устройство выставочного зала, комнаты отдыха для работников школы, зала совещаний для преподавательского состава), в том числе разработка проектно сметной документации         </t>
  </si>
  <si>
    <t>Псебайское городское поселение</t>
  </si>
  <si>
    <t>Оборудованы мебелью 2 кабинета художественных дисциплин и 4 кабинета художественных дисциплин;
завершено обустройство просмотрового класса.
Эффект - соответствие федеральным государственным требованиям, предъявляемым при реализации образовательных программ (обязательства местного бюджета и план привлечения внебюджетных средств выполнены не в полном объеме)</t>
  </si>
  <si>
    <t>4.2.</t>
  </si>
  <si>
    <t>Ремонт и устройство систем отопления, электропроводки и электрооборудования, обустройство водопровода и канализации</t>
  </si>
  <si>
    <t>()</t>
  </si>
  <si>
    <t>4.2.1.</t>
  </si>
  <si>
    <t>Ремонт и устройство систем отопления, электропроводки и электрооборудования МБОУДОД «Мостовская ДШИ»</t>
  </si>
  <si>
    <t>Мостовское городское поселение</t>
  </si>
  <si>
    <t>Ремонт электропроводки и отопления</t>
  </si>
  <si>
    <t>4.3.</t>
  </si>
  <si>
    <t>Капитальный ремонт фасада здания, устройство пандуса МБОУДОД «Мостовская ДШИ»</t>
  </si>
  <si>
    <t>Обустроен пандус в здании Мостовской детской школы искусств, выполнение предписания надзорных органов (привлечены дополнительные внебюджетные средства)</t>
  </si>
  <si>
    <t>4.4.</t>
  </si>
  <si>
    <t>Обустройство звукоизоляции в музыкальных классах</t>
  </si>
  <si>
    <t>Выполнено в срок.
Эффект - соответствие требованиям СанПиН, выполнение предписания надзорных органов (привлечены дополнительные внебюджетные средства)</t>
  </si>
  <si>
    <t>4.5.</t>
  </si>
  <si>
    <t>Капитальный ремонт (обустройство) санитарно бытовых помещений (в том числе душевых для кабинетов хореографических дисциплин и гардероба)</t>
  </si>
  <si>
    <t>Выполнен ремонт санитарных помещений Мостовской и Псебайской детских школ искусств (перевыполнены обязательства краевого бюджета). Эффект - соответствие требованиям СанПиН, выполнение предписания надзорных органов</t>
  </si>
  <si>
    <t>4.5.1.</t>
  </si>
  <si>
    <t>Капитальный ремонт (обустройство) санитарно бытовых помещений (в том числе душевых для кабинетов хореографических дисциплин и гардероба) МБОУДОД «Мостовская ДШИ»</t>
  </si>
  <si>
    <t xml:space="preserve">Мостовское городское поселение </t>
  </si>
  <si>
    <t>4.5.2.</t>
  </si>
  <si>
    <t>Капитальный ремонт (обустройство) санитарно бытовых помещений (в том числе душевых для кабинетов хореографических дисциплин и гардероба) МБОУДОД «Псебайская ДШИ»</t>
  </si>
  <si>
    <t>4.6.</t>
  </si>
  <si>
    <t>Пошиты и приобретены сценические костюмы для творческих коллективов Мостовской детской школы искусств, привлечены дополнительные внебюджетные средства, результат - рост активности концертной деятельности, уровня выступления творческих коллективов и исполнителей</t>
  </si>
  <si>
    <t>4.7.</t>
  </si>
  <si>
    <t>Приобретение музыкальных инструментов</t>
  </si>
  <si>
    <t>Приобретены баян и 2 аккордеона для Мостовской детской школы искусств</t>
  </si>
  <si>
    <t>4.8.</t>
  </si>
  <si>
    <t>Приобретение специального оборудования для изучения художественных и изобразительных дисциплин, а также светового, выставочного, сценического и звукового оборудования</t>
  </si>
  <si>
    <t>Приобретено мультимедийное оборудование для Мостовской детской школы искусств</t>
  </si>
  <si>
    <t>4.9.</t>
  </si>
  <si>
    <t>Приобретение компьютерного оборудования: интерактивных досок, мобильных компьтерных классов, мультимедиа. Создание электронных информационно образовательных ресурсов</t>
  </si>
  <si>
    <t>Мостовское городское поселение Псебайское городское поселение</t>
  </si>
  <si>
    <t xml:space="preserve">Приобретено компьютерное оборудование для Мостовской и Псебайской детских школ искусств (выполнено сверх плана) </t>
  </si>
  <si>
    <t>4.10.</t>
  </si>
  <si>
    <t>Организация участия в конкурсах, фестивалях и выставках детско юношеского творчества разного уровня</t>
  </si>
  <si>
    <t>Не выполнены обязательства муниципального бюджета. Выполнено за счет внебюджетных средств. 
Эффект - наличие участников и призеров конкурсных мероприятий</t>
  </si>
  <si>
    <t>4.11.</t>
  </si>
  <si>
    <t>Выдвижение кандидатов на стипендии администрации МО Мостовский район, администрации Краснодарского края (для учащихся победителей конкурсов международного, всероссийского, регионального, краевого уровней)</t>
  </si>
  <si>
    <t>Выполнено сверх плана.
Эффект - социальная поддержка и поощрение 5 одаренных учащихся</t>
  </si>
  <si>
    <t>Строительство и модернизация кинотеатров и кинозалов</t>
  </si>
  <si>
    <t>5.1.</t>
  </si>
  <si>
    <t xml:space="preserve">Модернизация кинотеатра «Мир» пос.Мостовского </t>
  </si>
  <si>
    <t>5.1.1.</t>
  </si>
  <si>
    <t>Приобретение цифрового кинотехнологического оборудования в малый зал № 1</t>
  </si>
  <si>
    <t>Подготовка, переподготовка, повышение квалификации кадров муниципальных учреждений культуры</t>
  </si>
  <si>
    <t>6.1.</t>
  </si>
  <si>
    <t>Повышение квалификации 10 человек ежегодно МБОУДОД "Мостовская ДШИ"</t>
  </si>
  <si>
    <t>Выполнено обучение 10 работников. Эффект - соблюдение требований законодательства, повышение квалификации преподавателей</t>
  </si>
  <si>
    <t>6.2.</t>
  </si>
  <si>
    <t>Повышение квалификации не менее 5 человек ежегодно МБОУДОД "Псебайская ДШИ"</t>
  </si>
  <si>
    <t>Выполнено обучение 5 работников. Эффект - соблюдение требований законодательства, повышение квалификации преподавателей</t>
  </si>
  <si>
    <t>Строительство и реконструкция учреждений здравоохранения</t>
  </si>
  <si>
    <t>Строительство акушерско-гинекологического комплекса на 60 коек</t>
  </si>
  <si>
    <t>Укрепление и модернизация материально-технической базы муниципальных учреждений здравоохранения</t>
  </si>
  <si>
    <t>Капитальный ремонт зданий Мостовской ЦРБ</t>
  </si>
  <si>
    <t>2.2.</t>
  </si>
  <si>
    <t>Капитальный ремонт зданий Мостовской центральной районной поликлиники</t>
  </si>
  <si>
    <t>2.3.</t>
  </si>
  <si>
    <t>Капитальный ремонт зданий Мостовской СМП</t>
  </si>
  <si>
    <t>2.5.</t>
  </si>
  <si>
    <t>Капитальный ремонт зданий Псебайской РБ №1</t>
  </si>
  <si>
    <t>2.6.</t>
  </si>
  <si>
    <t>Капитальный ремонт Губской УБ</t>
  </si>
  <si>
    <t>Губское сельское поселение</t>
  </si>
  <si>
    <t>2.12.</t>
  </si>
  <si>
    <t>Приобретение медицинского и технологического оборудования стоимостью свыше 100,0 тыс.рублей</t>
  </si>
  <si>
    <t>Мостовский район</t>
  </si>
  <si>
    <t>Создание офисов врачей общей практики</t>
  </si>
  <si>
    <t>Популиризация здорового образа жизни</t>
  </si>
  <si>
    <t>Создание благоприятных условий для привлечения медицинских и фрмацевтических работников для работы в медицинских учреждениях</t>
  </si>
  <si>
    <t>Газификация городских и сельских поселений</t>
  </si>
  <si>
    <t xml:space="preserve">МО Мостовский район стГубская
 п. Мостовской
</t>
  </si>
  <si>
    <t>Капитальный ремонт и ремонт автомобильных дорог местного значения</t>
  </si>
  <si>
    <t>Махошевское сельское поселение</t>
  </si>
  <si>
    <t>Реконструкция ко-тельных, реконст-рукция тепловых сетей</t>
  </si>
  <si>
    <t>Костромское сельское по-селение</t>
  </si>
  <si>
    <t xml:space="preserve">Ремонт и реконструкция объектов водоснабжения в Краснокутском с/п, ремонт насосной станции, ремонт каптажа, х. Красный Кут – ул. Советская, ул. Терешковой, строительство подводящего водопровода к х. Северный, строительство водопровода по ул. Комарова х. Северный </t>
  </si>
  <si>
    <t>Краснокутское сельское поселение</t>
  </si>
  <si>
    <t xml:space="preserve">проведен капитальный ремонт водозаборных сооружений </t>
  </si>
  <si>
    <t>Ремонт и восстановление наружного освещения ул.Аэродромной, Строительной п.Мостовского</t>
  </si>
  <si>
    <t>Заменено и установлено 94 светильника, построено и отремонтировано 2 км линий наружного освещения, установлено 38 опор, 3 прибора учета</t>
  </si>
  <si>
    <t>Ремонт наружного освещения по ул.Промышленной, пер.Пионерский, с.Соленое и ул.Красноармейская, ул.Ленина ст.Андрюки</t>
  </si>
  <si>
    <t>Андрюков-ское сельское поселение</t>
  </si>
  <si>
    <t>Заменено и установлено 47 светильника, построено и отремонтировано 3,35 км линий наружного освещения</t>
  </si>
  <si>
    <t>Ремонт наружного освещения ул.Промышленной и ул.Садовой ст.Баговской, ул.Ходзенская, ул.Советская, ул.Речная, ул.Клубная п.Узловой</t>
  </si>
  <si>
    <t>Баговское сельское поселение</t>
  </si>
  <si>
    <t>Заменено и установлено 47 светильника, построено и отремонтировано 2,6 км линий наружного освещения</t>
  </si>
  <si>
    <t>Ремонт наружного освещения ул.Пушкина с.Беноково</t>
  </si>
  <si>
    <t>Беноковское сельское поселение</t>
  </si>
  <si>
    <t>Заменено и установлено 40 светильника, построено и отремонтировано 1,7 км линий наружного освещения, установлено 3 прибора учета</t>
  </si>
  <si>
    <t>Ремонт наружного освещения ул.Мира, ул.Ленина ст.Губская</t>
  </si>
  <si>
    <t>Заменено и установлено 59 светильника, построено и отремонтировано 2,1 км линий наружного освещения, установлено 65 опор и 6 приборов учета</t>
  </si>
  <si>
    <t>Ремонт  наружного освещения ул.Комарова х.Северный</t>
  </si>
  <si>
    <t>Заменено и установлено 47 светильника, построено и отремонтировано 1,8 км линий наружного освещения, установлено 9 опор и 4 пробора учета</t>
  </si>
  <si>
    <t>Ремонт наружного освещения ул.Гоголя, ул. Тараненко, ул. Пушкина, ст.Переправная</t>
  </si>
  <si>
    <t>Переправненское сельское поселение</t>
  </si>
  <si>
    <t>Заменено и установлено 40 светильника, построено и отремонтировано 2,4 км линий наружного освещения, установлено 3 прибора учета</t>
  </si>
  <si>
    <t>Ремонт наружного  освещения ул.Куйбышева с.Шедок</t>
  </si>
  <si>
    <t>Шедокское сельское поселение</t>
  </si>
  <si>
    <t>Заменено и установлено 35 светильника, построено и отремонтировано 2,4 км линий наружного освещения, установлено 4 прибора учета</t>
  </si>
  <si>
    <t>Ремонт  наружного освещения ул. Р.Люксембург, ул.Кравченко, ул.Кирова, ул.Ленина с.Унароково</t>
  </si>
  <si>
    <t>Унароковское сельское поселен</t>
  </si>
  <si>
    <t>Заменено и установлено 41 светильник, построено и отремонтировано 2 км линий наружного освещения, установлено 12 опор, 5 приборов учета</t>
  </si>
  <si>
    <t>Ремонт наружного освещения ул.Чапаева, ул.Восточная ст.Ярославская</t>
  </si>
  <si>
    <t>Ярославское сельское поселение</t>
  </si>
  <si>
    <t>Заменено и установлено 52 светильника, построено и отремонтировано 3,4 км линий наружного освещения, установлено 13 опор и 4 прибора учета</t>
  </si>
  <si>
    <t xml:space="preserve"> -</t>
  </si>
  <si>
    <t>Охват детей в возрасте 5-18 лет дополнительным образованием</t>
  </si>
  <si>
    <t>Количество клубных формирований</t>
  </si>
  <si>
    <t>Число участников клубных формирований учреждений культурно-досугового типа</t>
  </si>
  <si>
    <t>Пополнение фондов библиотек</t>
  </si>
  <si>
    <t>Количество общедоступных библиотек, подключенных к сети «Интернет»</t>
  </si>
  <si>
    <t>Число зрителей киносеансов</t>
  </si>
  <si>
    <t>(ед. на 1 тыс. жителей)</t>
  </si>
  <si>
    <t>Физическая культура и спорт</t>
  </si>
  <si>
    <t>Инфраструктурная обеспеченность</t>
  </si>
  <si>
    <t>Финансовый и фондовый рынок</t>
  </si>
  <si>
    <t>Банковский сектор</t>
  </si>
  <si>
    <t>Обеспеченность населения банковской инфраструктурой</t>
  </si>
  <si>
    <t>Единиц на 10 тыс. населения</t>
  </si>
  <si>
    <t>Количество банковских карт в обслуживании</t>
  </si>
  <si>
    <t>штук</t>
  </si>
  <si>
    <t>Объем кредитования отраслей реального сектора экономики и населения , в том числе</t>
  </si>
  <si>
    <t>млн.руб.</t>
  </si>
  <si>
    <t>Кредиты малому и среднему бизнесу</t>
  </si>
  <si>
    <t>Жилищные кредиты</t>
  </si>
  <si>
    <t>Объем представленных ипотечных кредитов</t>
  </si>
  <si>
    <t>Страховой сектор</t>
  </si>
  <si>
    <t>Объем собранных страховых премий</t>
  </si>
  <si>
    <t>млн.. руб.</t>
  </si>
  <si>
    <t>Объем собранных страховых премий по добровольным видам страхования</t>
  </si>
  <si>
    <t>Доля добровольных видов страхования  в общем объеме страховых премий</t>
  </si>
  <si>
    <t>Фондовый рынок</t>
  </si>
  <si>
    <t>Объем инвестиций, привлеченных в основной капитал крупных и средних предприятий при помощи финансовых инструментов фондового рынка</t>
  </si>
  <si>
    <t>Количество договоров обязательного пенсионного страхования , заключенных НПФ на территории района</t>
  </si>
  <si>
    <t>Единиц</t>
  </si>
  <si>
    <t>Удельный вес экономически активного населения  района, охваченного услугами НПФ</t>
  </si>
  <si>
    <t>Объем отгруженных товаров  промышленного производства, выполненных работ и услуг  собственными силами</t>
  </si>
  <si>
    <t>8400/1028</t>
  </si>
  <si>
    <t>Поддержка малых форм хозяйствования</t>
  </si>
  <si>
    <t>Улучшение жилищных условий граждан, проживающих в сельской местности</t>
  </si>
  <si>
    <t>Развитие элитного семеноводства</t>
  </si>
  <si>
    <t>Закупка элитных семян, картофеля ОАО АК "Губское" за счет собственных средств</t>
  </si>
  <si>
    <t>Поддержка племенного животноводства</t>
  </si>
  <si>
    <t>Обучение специалистов АПК</t>
  </si>
  <si>
    <t>Субсидирование рекультивации пастбищ</t>
  </si>
  <si>
    <t xml:space="preserve">Участие в презентационно-выставочных мероприятиях </t>
  </si>
  <si>
    <t xml:space="preserve">Мостовский район </t>
  </si>
  <si>
    <t xml:space="preserve">Приняие участия в  XVI международном фестивале туризма и отдыха "Мир без границ"   и   в XII международном инвестиционном форуме "Сочи -2013",  подписано  соглашение о реализации инвестиционного проекта ООО "Жемчужина Предгорья". </t>
  </si>
  <si>
    <t xml:space="preserve">Сохранение и развитие санаторно курортного и туристического комплекса </t>
  </si>
  <si>
    <t xml:space="preserve">Подготовка и вы-пуск информационно-рекламных мате-риалов о санаторно - курортных, туристических и экскурсионных возможностях муниципального образования; издания буклетов, книг, включающих информацию об инвестиционной и туристической привлекательности территории </t>
  </si>
  <si>
    <t>Подготовка  информационного материала (брощюр) "Путеводитель по Мостовскому району" в количестве 100 штук</t>
  </si>
  <si>
    <t>Проведение работы по формированию земельных участков «под ключ», для реализации инвестиционных проектов в сфере туристского и санаторно – курортного комплекса</t>
  </si>
  <si>
    <t xml:space="preserve">Проведение работ по формированию  земельного участка "под ключ" для реализации инвестиционного проекта "Гостиничный комплекс", расположенный в п. Мостовском по ул. Молодежная 21А. </t>
  </si>
  <si>
    <t>Организация предприятий для предприятия санаторно -курортного ком-плекса, стимулирующих повышения квалификации кадров отрасли (семинары. конкурсы, прочее)</t>
  </si>
  <si>
    <t>Организован семинар для специалистов (инструкторов-проводников, инструкторов туризма и др. специалистов), обслуживающих массовые туристические мероприятия по активным видам туризма в целях стимулирования профессионального мастерства, а также продвижения туристического потенциала.</t>
  </si>
  <si>
    <t>Санаторно-курортный и туристкий комплекс</t>
  </si>
  <si>
    <t>Участие в презентационно-выстовочных мероприятиях</t>
  </si>
  <si>
    <t>Администрация МО Мостовский район приняла участие в Международном инвестиционном форуме "Сочи-2013". На данное мероприятие было затрачено 1887725 руб. 80 коп. Не дофинансирование мероприятия 12274 руб. 20 коп.(покупка оргтехники).</t>
  </si>
  <si>
    <t>Развитие малого и среднего предпринимательства</t>
  </si>
  <si>
    <t>субсидирование части затрат субъектам малого предпринимательства на ранней стадии их деятельности</t>
  </si>
  <si>
    <t>информационно-консультационное обеспечение и проведение имиджевых мероприятий для субъектов малого и среднего предпринимательства</t>
  </si>
  <si>
    <t>В рамках данных мероприятий проведены обучающие семинары для субъектов малого предпринимательства,потребительской сферы, конкурс поваров(в целях совершенствования и популяризации профессии на территории Мостовского) оказана информационная поддержка в виде буклетов,банеров статей в СМИ о мерах государственной поддержки малого предпринимательства района, в целях расширения собственного производства организованно участие субъектов малого предпринимательства в международных выставках .</t>
  </si>
  <si>
    <t xml:space="preserve"> тыс. м2</t>
  </si>
  <si>
    <t>Сельское хозяйство</t>
  </si>
  <si>
    <t>Строительство теплиц по выращиванию роз на срез ст. Ярославская</t>
  </si>
  <si>
    <t>2007-20130</t>
  </si>
  <si>
    <t>Мостовский район, ст. Ярославская</t>
  </si>
  <si>
    <t>Завершена модернизация системы электродосвечивания комбината</t>
  </si>
  <si>
    <t>нарушений сроков реализации инвестиционного проекта нет</t>
  </si>
  <si>
    <t>Жилищно-коммунальное хозяйство</t>
  </si>
  <si>
    <t>Малоэтажное строительство (ООО "Вектор"</t>
  </si>
  <si>
    <t>2012-20130</t>
  </si>
  <si>
    <t>Мостовский район, пгт. Мостовской</t>
  </si>
  <si>
    <t>строительство завершено</t>
  </si>
  <si>
    <t>Промышленность</t>
  </si>
  <si>
    <t>Строительство объектов газоснабжения ( ООО "Бельчуг Строй")</t>
  </si>
  <si>
    <t>2012-2013</t>
  </si>
  <si>
    <t>Мостовский район, (подводящий газопровод высокого давления) пгт. Мостовской до ст. Губской с установкой ШГРП в х. Высокий, х. Пролетарский, х. Первомайский; распредилительные газопроводы низкого давления на х. Высокий, х. Пролетарский, х. Первомайский; подводящий газопровод к вновь строящемуся цеху № 2 для производства клинкерного кирпича</t>
  </si>
  <si>
    <t>Строительство животноводческого комплекса на 200 голов ( ООО "Кнауф Агро Кубань")</t>
  </si>
  <si>
    <t>2013-2015</t>
  </si>
  <si>
    <t>Мостовский район, пос. Псебай</t>
  </si>
  <si>
    <t>Завершено строительство и введены в эксплуатацию телятника и многофкнкционального навеса. Оформляется земельно-правовая документация для строительства коровника.</t>
  </si>
  <si>
    <t>Продолжается реконструкция теплиц №1 и №2 - строительство склада-холодильника с зоной отгрузки. Строительство ТЭС-2  (увеличение мощности котельной)</t>
  </si>
  <si>
    <t>Строительство завода по производству клинкерного керамического кирпича ( ОАО "Губский кирпичный завод"</t>
  </si>
  <si>
    <t>Мостовский район, ст. Губская</t>
  </si>
  <si>
    <t>Оформление земельно-правовой документации. Стадия проектирования объекта.</t>
  </si>
  <si>
    <t>Разработка карьера по добыче гипса и строительство завода по его переработке (ООО "Минерал-Хорс")</t>
  </si>
  <si>
    <t>2009-2016</t>
  </si>
  <si>
    <t>Мостовский район, Бесленеевское сельское поселение</t>
  </si>
  <si>
    <t>Добыча гипсового камня</t>
  </si>
  <si>
    <t>Строительство завода по добыче и переработке камня ( ООО "Бесленеевский гипсовый комбинат")</t>
  </si>
  <si>
    <t>2012-2018</t>
  </si>
  <si>
    <t>Оформление земельно-правовой документации. Приобритение оборудования.</t>
  </si>
  <si>
    <t>Строительство животноводческого комплекса (ЗАО фирма "Агрокомплекс")</t>
  </si>
  <si>
    <t>2011-2015</t>
  </si>
  <si>
    <t>Мостовский район, Переправненское сельское поселение</t>
  </si>
  <si>
    <t xml:space="preserve"> Завершена реконструкция 8-ми корпусов, произведена реконструкция ЛЭП, ограждения пастбищ, построен дизбарьер, завершена реконструкция санпропускника, завершено строительство телятника, навеса для содержания телят №1 и №2, завершено строительство выгульного база к корпусу №7 и раскола.</t>
  </si>
  <si>
    <t>Торговля</t>
  </si>
  <si>
    <t>Строительство торгово-развлекательного комплекса (1 очередь строительства) (ООО "Вита")</t>
  </si>
  <si>
    <t>2011-2014</t>
  </si>
  <si>
    <t>Моствоский район, пос. Мостовской</t>
  </si>
  <si>
    <t>Вод в эксплуатацию. Закупка оборудования.</t>
  </si>
  <si>
    <t>Строительство оздоровительного комплекса ( КФХ "Науменко Ю.Н.)</t>
  </si>
  <si>
    <t>Моствоский район, ст. Ярославская</t>
  </si>
  <si>
    <t>Строительные работы</t>
  </si>
  <si>
    <t>Реконструкция туристической базы "Восход XXI век"</t>
  </si>
  <si>
    <t>2010-2015</t>
  </si>
  <si>
    <t>Моствоский район, пос. Псебай</t>
  </si>
  <si>
    <t>Капитальный ремонт 3 корпуса, прачечной</t>
  </si>
  <si>
    <t>Строительство базы отдыха  (ООО "Дельта")</t>
  </si>
  <si>
    <t>Ведется строительство. Сданы в эксплуатацию два коттеджа.</t>
  </si>
  <si>
    <t>Строительство оздоровительного комплекса на термальных источниках "Пять звезд"</t>
  </si>
  <si>
    <t>Ведется строительство (1 очередь). Ввод в эксплуатацию IV квартал 2014 года.</t>
  </si>
  <si>
    <t xml:space="preserve">Оздоровительный комплекс на термальных источниках на 100 мест </t>
  </si>
  <si>
    <t>2015-2020</t>
  </si>
  <si>
    <t>Строительство базы отдыха на темальных источника на 170 мест (ООО "Жемчужина Предгорья")</t>
  </si>
  <si>
    <t>Строительство завершено. Объект введен в эксплуатацию.</t>
  </si>
  <si>
    <t xml:space="preserve">Строительство спортивного парка, представляющеего собой крупную спортивно-оздоровительню площадку с развитой инфраструктурой с целью развития различных видов спорта, создания условий для занятия физической культурой и пропогандой здорового образа жизни </t>
  </si>
  <si>
    <t>2015-2025</t>
  </si>
  <si>
    <t>Моствоский район,  Псебайское городское поселение</t>
  </si>
  <si>
    <t xml:space="preserve">Туристический комплекс </t>
  </si>
  <si>
    <t>2016-2020</t>
  </si>
  <si>
    <t>Моствоский район,  Баговское сельское поселение</t>
  </si>
  <si>
    <t>Тепличный комплекс по выращиванию овощей</t>
  </si>
  <si>
    <t>2015-2018</t>
  </si>
  <si>
    <t>Тепличный комбинат</t>
  </si>
  <si>
    <t>2015-2017</t>
  </si>
  <si>
    <t>Мостовский район, Губское сельское поселение</t>
  </si>
  <si>
    <t>Строительство завода сухих строительных смесей (ООО "Максимум")</t>
  </si>
  <si>
    <t>Мостовский район, пос. Мостовской</t>
  </si>
  <si>
    <t>Ведется строительство железнодорожного пути не общего пользования.</t>
  </si>
  <si>
    <t>Строительство завода сухих строительных смесей (ООО "Баракаевский цемент")</t>
  </si>
  <si>
    <t>2017-2025</t>
  </si>
  <si>
    <t>Завод по розливу и фасовке питьевой воды</t>
  </si>
  <si>
    <t>Мостовский район, Псебайское городское поселение</t>
  </si>
  <si>
    <t>Гостиничный комплекс на 60 мест</t>
  </si>
  <si>
    <t>2015-2021</t>
  </si>
  <si>
    <t>Гостиничный комплекс на 50-70мест</t>
  </si>
  <si>
    <t>Социальное обеспечение</t>
  </si>
  <si>
    <t>Многоквартирный жилой дом</t>
  </si>
  <si>
    <t>Высоковольтная линия</t>
  </si>
  <si>
    <t>Мостовский район, пос. Мостовской, республика Адыгея, ст. Новосвободная</t>
  </si>
  <si>
    <t>Мостовский район, пос. Бурный, Лабинский район, ст. Ахметовская</t>
  </si>
  <si>
    <t>Электроподстанция с двумя трнасформаторами</t>
  </si>
  <si>
    <t>Мостовский район, пос. Бурный</t>
  </si>
  <si>
    <t>Мостовский район, пос. Бурный, с. Никитино</t>
  </si>
  <si>
    <t xml:space="preserve"> 4. Молодежная политика</t>
  </si>
  <si>
    <t>В 2013 году финансирование мероприятий не предусмотрено</t>
  </si>
  <si>
    <t>5. Культура</t>
  </si>
  <si>
    <t>6. Занятость населения</t>
  </si>
  <si>
    <t>7. Топливно-энергетический комплекс</t>
  </si>
  <si>
    <t>8. Жилищно-коммунальное хозяйство</t>
  </si>
  <si>
    <t>9. Обеспечение доступности жилья</t>
  </si>
  <si>
    <t>11. Развитие экономики</t>
  </si>
  <si>
    <t>12. Развитие АПК</t>
  </si>
  <si>
    <t>Предоставление социальных выплат гражданам, на оплату части стоимости жилья в виде первоначального взноса при получении ипотечного кредита на приобретение строительства жилья</t>
  </si>
  <si>
    <t xml:space="preserve">Мостовское городское поселение
Псебайское городское поселение
</t>
  </si>
  <si>
    <t xml:space="preserve"> 10. Архитектура и градостроительство</t>
  </si>
  <si>
    <t>Социальные выплаты предоставлены 3 семьям. Сумма средств из федерального бюджета составила 292,24 тыс. руб.</t>
  </si>
  <si>
    <t>Итого по разделу:</t>
  </si>
  <si>
    <t>ВСЕГО:</t>
  </si>
  <si>
    <t>Подготовка проектно-сметной документации</t>
  </si>
  <si>
    <t>За счет экономии  при проведении конкурсных процедур перераспределены средства Министерством образования</t>
  </si>
  <si>
    <t xml:space="preserve"> Проведены ремонтные работы, за счет  экономии от СМР  в сумме 163,4 тыс.руб выполнены дополнительные СМР в 2014 году</t>
  </si>
  <si>
    <t>Проведены ремонтные работы, за счет  экономии от СМР  в сумме 223,6 тыс.руб .выполнены дополнительные СМР в 2014 году</t>
  </si>
  <si>
    <t>Приобретено спортивное оборудование ДЮСШ</t>
  </si>
  <si>
    <t>Увеличение финансирования за счет родительской платы на сумму 1322,4 тыс.рублей и местного бюджета  на сумму 1009,4 тыс.руб. приобретено оборудование в ДОУ, за счет госстандарта по школам  (кр.б.)увеличены хозяйственные расходы на сумму 1388,9 тыс.рублей на приробретение учебной литературы</t>
  </si>
  <si>
    <t xml:space="preserve">проведены работы по обеспечению пожарной безопасности (огнезащитная обработка деревянных конструкций, установка противопожарных дверей, ремонт АПС) </t>
  </si>
  <si>
    <t>Приобретение игрового оборудования, мебели.
(кредиторская задолженность на 01.01.2014 г. из-за недофинансирования)</t>
  </si>
  <si>
    <t>Повышение квалификации педработников ОУ в связи с переходом на ФГОС</t>
  </si>
  <si>
    <t>Оплата за ГСМ, (подвоз детей к месту проведения экзаменов), канцелярских товаров.</t>
  </si>
  <si>
    <t>Приобретение спортивного оборудования в ДЮСШ, оплата ГСМ (доставка детей на соревнования), оплата командировочных расходов.
Проведено 60 соревнований по 11 видам спорта: волейболу, баскетболу, мини-футболу, гандболу, настольному теннису, бадминтону, спортивному туризму, легкой атлетике, пулевой стрельбе, военно-прикладным видам спорта. В указанных соревнованиях приняло участие более 4-х тысяч школьников.</t>
  </si>
  <si>
    <t>Организация питания детей в лагерях дневного прибывания, содержание турприюта "Незабудка" и ЛТО "Ярославна"
В летний период в лагерях с дневным пребыванием отдохнуло 1200 детей, туристическом приюте «Незабудка» и в лагере труда и отдыха «Ярославна» - 456 несовершеннолетних.</t>
  </si>
  <si>
    <t>Принятие участия в смотрах, конкурсах и др. мероприятиях.
Сеть казачьих классов в районе охватывает 99% школ.</t>
  </si>
  <si>
    <t>Обязательства краевого бюджета в части приобретения оборудования остались не выполненными поступило 1000,0 тыс.рублей на модернизацию кинотеатра</t>
  </si>
  <si>
    <t xml:space="preserve">Завершено строительство газопровода высокого давления 15,6 км. </t>
  </si>
  <si>
    <t>Организация временной занятости 368 несовершеннолетних граждан в  свободное от учебы время</t>
  </si>
  <si>
    <t xml:space="preserve">Возврат денежных средств,  за оказание услуг в организации и проведении государственной экологической экспертизы объектов краевого уровня. </t>
  </si>
  <si>
    <t>Приобретение племенных животных, 212 голов КРС.
Содержание племенных животных</t>
  </si>
  <si>
    <t xml:space="preserve">1183 хозяйствами получены субсидии на возмещение части затрат на произведенную продукцию, приобретение животных, строительство теплиц, субсидирование процентной ставки по кредитам
</t>
  </si>
  <si>
    <t>Рекультивация пастбищ ЗАО "Агрокомплекс", 100 га.</t>
  </si>
  <si>
    <t>Денежные средства не поступили в бюджет Махошевского сельского поселения на сумму 900тыс.руб
В результате отремонтировано 30 км</t>
  </si>
  <si>
    <t>Трем субъектам малого предпринимательства оказана поддержкана ранней стадии деятельности</t>
  </si>
  <si>
    <t>Приобретено жилье 5 семъями.</t>
  </si>
  <si>
    <t>Устройство пандуса, для маломобильной группы населения.</t>
  </si>
  <si>
    <t>Замена кровли</t>
  </si>
  <si>
    <t>Произведен ремонт лестницы в административном здании, замена окон и дверей(металопластик) в отделении переливания крови</t>
  </si>
  <si>
    <t>Произведен капитальный ремонт здания детской поликлиники.</t>
  </si>
  <si>
    <t>Приобретено медицинское оборудование для хирургического отделения, морозильная камера для паталогоанатомического отделения.</t>
  </si>
  <si>
    <t>Изготовление буклетов и публикация материалов в СМИ</t>
  </si>
  <si>
    <t>Компенсация росходов за наем жилья 17 врачам.</t>
  </si>
  <si>
    <t xml:space="preserve"> Мероприятия не реализованы в связи с убыточной деятельностью МУП Мостовские тепловые сети</t>
  </si>
  <si>
    <t>2017-2019</t>
  </si>
  <si>
    <t xml:space="preserve"> Произведен капитальный ремонт здания.</t>
  </si>
  <si>
    <t>Строительство двух офисов врача общей практики.</t>
  </si>
  <si>
    <t>Костромское сельское поселение, Андрюковское сельское поселение(с. Соленое)</t>
  </si>
  <si>
    <t>ремонт санитарно бытовых помещений</t>
  </si>
  <si>
    <t>ремонт и техническое оснащение фойе кинотеатра</t>
  </si>
  <si>
    <t>Развитие детского-юношеского спорта и физического совершенствования допризывной молодежи, подготовка спортивного резерва в учреждениях дополнительного образования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</si>
</sst>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0.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173" fontId="42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0" fontId="42" fillId="0" borderId="14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2" fillId="0" borderId="12" xfId="0" applyFont="1" applyFill="1" applyBorder="1" applyAlignment="1">
      <alignment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3" fontId="42" fillId="0" borderId="10" xfId="0" applyNumberFormat="1" applyFont="1" applyFill="1" applyBorder="1" applyAlignment="1">
      <alignment vertical="top" wrapText="1"/>
    </xf>
    <xf numFmtId="17" fontId="42" fillId="0" borderId="10" xfId="0" applyNumberFormat="1" applyFont="1" applyFill="1" applyBorder="1" applyAlignment="1">
      <alignment vertical="top" wrapText="1"/>
    </xf>
    <xf numFmtId="17" fontId="4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vertical="top" wrapText="1"/>
    </xf>
    <xf numFmtId="0" fontId="42" fillId="0" borderId="1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42" fillId="33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173" fontId="0" fillId="0" borderId="0" xfId="0" applyNumberFormat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top" wrapText="1"/>
    </xf>
    <xf numFmtId="173" fontId="42" fillId="33" borderId="10" xfId="0" applyNumberFormat="1" applyFont="1" applyFill="1" applyBorder="1" applyAlignment="1">
      <alignment horizontal="left" vertical="top" wrapText="1" indent="3"/>
    </xf>
    <xf numFmtId="173" fontId="42" fillId="33" borderId="10" xfId="0" applyNumberFormat="1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>
      <alignment vertical="top" wrapText="1"/>
    </xf>
    <xf numFmtId="0" fontId="43" fillId="33" borderId="10" xfId="0" applyFont="1" applyFill="1" applyBorder="1" applyAlignment="1">
      <alignment horizontal="justify"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173" fontId="2" fillId="33" borderId="10" xfId="0" applyNumberFormat="1" applyFont="1" applyFill="1" applyBorder="1" applyAlignment="1">
      <alignment horizontal="center" vertical="top" wrapText="1"/>
    </xf>
    <xf numFmtId="173" fontId="2" fillId="33" borderId="10" xfId="0" applyNumberFormat="1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16" fontId="42" fillId="33" borderId="10" xfId="0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 vertical="top" wrapText="1"/>
    </xf>
    <xf numFmtId="173" fontId="42" fillId="33" borderId="10" xfId="0" applyNumberFormat="1" applyFont="1" applyFill="1" applyBorder="1" applyAlignment="1">
      <alignment horizontal="center" vertical="top" wrapText="1"/>
    </xf>
    <xf numFmtId="0" fontId="42" fillId="33" borderId="10" xfId="0" applyNumberFormat="1" applyFont="1" applyFill="1" applyBorder="1" applyAlignment="1">
      <alignment horizontal="center" vertical="top" wrapText="1"/>
    </xf>
    <xf numFmtId="173" fontId="44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2" fillId="33" borderId="12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32" fillId="33" borderId="18" xfId="0" applyFont="1" applyFill="1" applyBorder="1" applyAlignment="1">
      <alignment vertical="top" wrapText="1"/>
    </xf>
    <xf numFmtId="0" fontId="32" fillId="33" borderId="12" xfId="0" applyFont="1" applyFill="1" applyBorder="1" applyAlignment="1">
      <alignment vertical="top" wrapText="1"/>
    </xf>
    <xf numFmtId="0" fontId="44" fillId="33" borderId="18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 wrapText="1"/>
    </xf>
    <xf numFmtId="0" fontId="42" fillId="33" borderId="12" xfId="0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32" fillId="0" borderId="18" xfId="0" applyFont="1" applyBorder="1" applyAlignment="1">
      <alignment vertical="top" wrapText="1"/>
    </xf>
    <xf numFmtId="0" fontId="32" fillId="0" borderId="12" xfId="0" applyFont="1" applyBorder="1" applyAlignment="1">
      <alignment vertical="top" wrapText="1"/>
    </xf>
    <xf numFmtId="0" fontId="44" fillId="0" borderId="11" xfId="0" applyFont="1" applyFill="1" applyBorder="1" applyAlignment="1">
      <alignment horizontal="center" vertical="top" wrapText="1"/>
    </xf>
    <xf numFmtId="0" fontId="32" fillId="0" borderId="18" xfId="0" applyFont="1" applyFill="1" applyBorder="1" applyAlignment="1">
      <alignment vertical="top" wrapText="1"/>
    </xf>
    <xf numFmtId="0" fontId="32" fillId="0" borderId="12" xfId="0" applyFont="1" applyFill="1" applyBorder="1" applyAlignment="1">
      <alignment vertical="top" wrapText="1"/>
    </xf>
    <xf numFmtId="0" fontId="32" fillId="0" borderId="20" xfId="0" applyFont="1" applyBorder="1" applyAlignment="1">
      <alignment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173" fontId="42" fillId="0" borderId="14" xfId="0" applyNumberFormat="1" applyFont="1" applyBorder="1" applyAlignment="1">
      <alignment vertical="top" wrapText="1"/>
    </xf>
    <xf numFmtId="173" fontId="0" fillId="0" borderId="13" xfId="0" applyNumberFormat="1" applyBorder="1" applyAlignment="1">
      <alignment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14" xfId="0" applyFont="1" applyFill="1" applyBorder="1" applyAlignment="1">
      <alignment vertical="top" wrapText="1"/>
    </xf>
    <xf numFmtId="0" fontId="44" fillId="0" borderId="14" xfId="0" applyFont="1" applyBorder="1" applyAlignment="1">
      <alignment horizontal="center" vertical="top" wrapText="1"/>
    </xf>
    <xf numFmtId="173" fontId="42" fillId="0" borderId="14" xfId="0" applyNumberFormat="1" applyFont="1" applyFill="1" applyBorder="1" applyAlignment="1">
      <alignment vertical="top" wrapText="1"/>
    </xf>
    <xf numFmtId="173" fontId="42" fillId="0" borderId="13" xfId="0" applyNumberFormat="1" applyFont="1" applyFill="1" applyBorder="1" applyAlignment="1">
      <alignment vertical="top" wrapText="1"/>
    </xf>
    <xf numFmtId="0" fontId="42" fillId="0" borderId="0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zoomScalePageLayoutView="0" workbookViewId="0" topLeftCell="A4">
      <pane xSplit="2" ySplit="5" topLeftCell="C122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4" sqref="A1:IV16384"/>
    </sheetView>
  </sheetViews>
  <sheetFormatPr defaultColWidth="9.140625" defaultRowHeight="15"/>
  <cols>
    <col min="1" max="1" width="6.7109375" style="51" customWidth="1"/>
    <col min="2" max="2" width="18.28125" style="51" customWidth="1"/>
    <col min="3" max="3" width="12.7109375" style="51" customWidth="1"/>
    <col min="4" max="4" width="11.140625" style="51" customWidth="1"/>
    <col min="5" max="5" width="11.28125" style="51" customWidth="1"/>
    <col min="6" max="6" width="11.57421875" style="51" customWidth="1"/>
    <col min="7" max="7" width="10.140625" style="51" customWidth="1"/>
    <col min="8" max="8" width="11.28125" style="51" customWidth="1"/>
    <col min="9" max="9" width="9.7109375" style="51" customWidth="1"/>
    <col min="10" max="10" width="9.421875" style="51" customWidth="1"/>
    <col min="11" max="11" width="31.421875" style="99" customWidth="1"/>
    <col min="12" max="16384" width="9.140625" style="51" customWidth="1"/>
  </cols>
  <sheetData>
    <row r="1" spans="8:11" ht="62.25" customHeight="1">
      <c r="H1" s="113"/>
      <c r="I1" s="113"/>
      <c r="J1" s="113"/>
      <c r="K1" s="113"/>
    </row>
    <row r="2" spans="8:11" ht="15.75" customHeight="1">
      <c r="H2" s="102"/>
      <c r="I2" s="102"/>
      <c r="J2" s="102"/>
      <c r="K2" s="102"/>
    </row>
    <row r="4" spans="1:11" ht="32.25" customHeight="1">
      <c r="A4" s="113" t="s">
        <v>18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6" spans="1:11" ht="16.5" customHeight="1">
      <c r="A6" s="108" t="s">
        <v>0</v>
      </c>
      <c r="B6" s="108" t="s">
        <v>1</v>
      </c>
      <c r="C6" s="108" t="s">
        <v>2</v>
      </c>
      <c r="D6" s="108" t="s">
        <v>3</v>
      </c>
      <c r="E6" s="108"/>
      <c r="F6" s="108"/>
      <c r="G6" s="108"/>
      <c r="H6" s="108"/>
      <c r="I6" s="108"/>
      <c r="J6" s="108"/>
      <c r="K6" s="101"/>
    </row>
    <row r="7" spans="1:11" ht="99.75" customHeight="1">
      <c r="A7" s="108"/>
      <c r="B7" s="108"/>
      <c r="C7" s="108"/>
      <c r="D7" s="108" t="s">
        <v>5</v>
      </c>
      <c r="E7" s="108"/>
      <c r="F7" s="101" t="s">
        <v>212</v>
      </c>
      <c r="G7" s="101" t="s">
        <v>6</v>
      </c>
      <c r="H7" s="101" t="s">
        <v>7</v>
      </c>
      <c r="I7" s="108" t="s">
        <v>11</v>
      </c>
      <c r="J7" s="108"/>
      <c r="K7" s="101" t="s">
        <v>4</v>
      </c>
    </row>
    <row r="8" spans="1:11" ht="15.75">
      <c r="A8" s="108"/>
      <c r="B8" s="108"/>
      <c r="C8" s="108"/>
      <c r="D8" s="101" t="s">
        <v>8</v>
      </c>
      <c r="E8" s="101" t="s">
        <v>9</v>
      </c>
      <c r="F8" s="101" t="s">
        <v>8</v>
      </c>
      <c r="G8" s="101" t="s">
        <v>9</v>
      </c>
      <c r="H8" s="101" t="s">
        <v>9</v>
      </c>
      <c r="I8" s="101" t="s">
        <v>8</v>
      </c>
      <c r="J8" s="101" t="s">
        <v>9</v>
      </c>
      <c r="K8" s="95"/>
    </row>
    <row r="9" spans="1:11" ht="15.75">
      <c r="A9" s="101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01">
        <v>8</v>
      </c>
      <c r="I9" s="101">
        <v>9</v>
      </c>
      <c r="J9" s="101">
        <v>10</v>
      </c>
      <c r="K9" s="101">
        <v>11</v>
      </c>
    </row>
    <row r="10" spans="1:11" ht="15.75">
      <c r="A10" s="116" t="s">
        <v>12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20"/>
    </row>
    <row r="11" spans="1:11" ht="60">
      <c r="A11" s="101">
        <v>1</v>
      </c>
      <c r="B11" s="62" t="s">
        <v>435</v>
      </c>
      <c r="C11" s="103"/>
      <c r="D11" s="103">
        <v>10000</v>
      </c>
      <c r="E11" s="103">
        <v>10000</v>
      </c>
      <c r="F11" s="103">
        <v>10000</v>
      </c>
      <c r="G11" s="103">
        <v>10000</v>
      </c>
      <c r="H11" s="103"/>
      <c r="I11" s="103"/>
      <c r="J11" s="103"/>
      <c r="K11" s="101"/>
    </row>
    <row r="12" spans="1:11" ht="75">
      <c r="A12" s="101" t="s">
        <v>337</v>
      </c>
      <c r="B12" s="62" t="s">
        <v>436</v>
      </c>
      <c r="C12" s="103" t="s">
        <v>389</v>
      </c>
      <c r="D12" s="103">
        <v>10000</v>
      </c>
      <c r="E12" s="103">
        <v>10000</v>
      </c>
      <c r="F12" s="103">
        <v>10000</v>
      </c>
      <c r="G12" s="103">
        <v>10000</v>
      </c>
      <c r="H12" s="103"/>
      <c r="I12" s="103"/>
      <c r="J12" s="103"/>
      <c r="K12" s="101" t="s">
        <v>646</v>
      </c>
    </row>
    <row r="13" spans="1:11" ht="105">
      <c r="A13" s="101" t="s">
        <v>27</v>
      </c>
      <c r="B13" s="62" t="s">
        <v>437</v>
      </c>
      <c r="C13" s="103"/>
      <c r="D13" s="103">
        <v>19827.5</v>
      </c>
      <c r="E13" s="103">
        <f>E14+E15+E16+E17+E18+E19</f>
        <v>9832.2</v>
      </c>
      <c r="F13" s="103">
        <f>F14+F15+F16+F17+F18+F19</f>
        <v>18427.5</v>
      </c>
      <c r="G13" s="103">
        <f>G14+G15+G16+G17+G18+G19</f>
        <v>8245.7</v>
      </c>
      <c r="H13" s="103">
        <f>H14+H15+H16+H17+H18+H19</f>
        <v>186.5</v>
      </c>
      <c r="I13" s="103">
        <v>1400</v>
      </c>
      <c r="J13" s="103">
        <v>1400</v>
      </c>
      <c r="K13" s="101"/>
    </row>
    <row r="14" spans="1:11" ht="78.75">
      <c r="A14" s="101" t="s">
        <v>362</v>
      </c>
      <c r="B14" s="62" t="s">
        <v>438</v>
      </c>
      <c r="C14" s="103" t="s">
        <v>389</v>
      </c>
      <c r="D14" s="103">
        <v>1152.2</v>
      </c>
      <c r="E14" s="103">
        <v>443.6</v>
      </c>
      <c r="F14" s="103">
        <v>1152.2</v>
      </c>
      <c r="G14" s="103">
        <v>443.6</v>
      </c>
      <c r="H14" s="103"/>
      <c r="I14" s="103"/>
      <c r="J14" s="103"/>
      <c r="K14" s="101" t="s">
        <v>671</v>
      </c>
    </row>
    <row r="15" spans="1:11" ht="90">
      <c r="A15" s="101" t="s">
        <v>439</v>
      </c>
      <c r="B15" s="62" t="s">
        <v>440</v>
      </c>
      <c r="C15" s="103" t="s">
        <v>389</v>
      </c>
      <c r="D15" s="103">
        <v>306.1</v>
      </c>
      <c r="E15" s="103">
        <v>116.8</v>
      </c>
      <c r="F15" s="103">
        <v>306.1</v>
      </c>
      <c r="G15" s="103">
        <v>116.8</v>
      </c>
      <c r="H15" s="103"/>
      <c r="I15" s="103"/>
      <c r="J15" s="103"/>
      <c r="K15" s="101" t="s">
        <v>669</v>
      </c>
    </row>
    <row r="16" spans="1:11" ht="47.25">
      <c r="A16" s="101" t="s">
        <v>441</v>
      </c>
      <c r="B16" s="62" t="s">
        <v>442</v>
      </c>
      <c r="C16" s="103" t="s">
        <v>389</v>
      </c>
      <c r="D16" s="103">
        <v>1379.2</v>
      </c>
      <c r="E16" s="103">
        <v>1320</v>
      </c>
      <c r="F16" s="103">
        <v>1379.2</v>
      </c>
      <c r="G16" s="103">
        <v>1320</v>
      </c>
      <c r="H16" s="103"/>
      <c r="I16" s="103"/>
      <c r="J16" s="103"/>
      <c r="K16" s="101" t="s">
        <v>670</v>
      </c>
    </row>
    <row r="17" spans="1:11" ht="60">
      <c r="A17" s="101" t="s">
        <v>443</v>
      </c>
      <c r="B17" s="62" t="s">
        <v>444</v>
      </c>
      <c r="C17" s="103" t="s">
        <v>382</v>
      </c>
      <c r="D17" s="103">
        <v>1400</v>
      </c>
      <c r="E17" s="103">
        <v>1400</v>
      </c>
      <c r="F17" s="103"/>
      <c r="G17" s="103"/>
      <c r="H17" s="103"/>
      <c r="I17" s="103">
        <v>1400</v>
      </c>
      <c r="J17" s="103">
        <v>1400</v>
      </c>
      <c r="K17" s="101" t="s">
        <v>672</v>
      </c>
    </row>
    <row r="18" spans="1:11" ht="47.25">
      <c r="A18" s="101" t="s">
        <v>445</v>
      </c>
      <c r="B18" s="62" t="s">
        <v>446</v>
      </c>
      <c r="C18" s="103" t="s">
        <v>447</v>
      </c>
      <c r="D18" s="103">
        <v>2975.6</v>
      </c>
      <c r="E18" s="103">
        <v>2506.4</v>
      </c>
      <c r="F18" s="103">
        <v>2975.6</v>
      </c>
      <c r="G18" s="103">
        <v>2319.9</v>
      </c>
      <c r="H18" s="103">
        <v>186.5</v>
      </c>
      <c r="I18" s="103"/>
      <c r="J18" s="103"/>
      <c r="K18" s="101" t="s">
        <v>678</v>
      </c>
    </row>
    <row r="19" spans="1:11" ht="105">
      <c r="A19" s="101" t="s">
        <v>448</v>
      </c>
      <c r="B19" s="62" t="s">
        <v>449</v>
      </c>
      <c r="C19" s="103" t="s">
        <v>450</v>
      </c>
      <c r="D19" s="103">
        <v>12614.4</v>
      </c>
      <c r="E19" s="103">
        <v>4045.4</v>
      </c>
      <c r="F19" s="103">
        <v>12614.4</v>
      </c>
      <c r="G19" s="103">
        <v>4045.4</v>
      </c>
      <c r="H19" s="103"/>
      <c r="I19" s="103"/>
      <c r="J19" s="103"/>
      <c r="K19" s="101" t="s">
        <v>673</v>
      </c>
    </row>
    <row r="20" spans="1:11" ht="126">
      <c r="A20" s="101" t="s">
        <v>28</v>
      </c>
      <c r="B20" s="62" t="s">
        <v>451</v>
      </c>
      <c r="C20" s="103" t="s">
        <v>680</v>
      </c>
      <c r="D20" s="103">
        <v>17324</v>
      </c>
      <c r="E20" s="103">
        <v>17324</v>
      </c>
      <c r="F20" s="103">
        <v>17324</v>
      </c>
      <c r="G20" s="103">
        <v>17324</v>
      </c>
      <c r="H20" s="103"/>
      <c r="I20" s="103"/>
      <c r="J20" s="103"/>
      <c r="K20" s="101" t="s">
        <v>679</v>
      </c>
    </row>
    <row r="21" spans="1:11" ht="47.25">
      <c r="A21" s="101" t="s">
        <v>45</v>
      </c>
      <c r="B21" s="62" t="s">
        <v>452</v>
      </c>
      <c r="C21" s="103" t="s">
        <v>450</v>
      </c>
      <c r="D21" s="103">
        <v>350</v>
      </c>
      <c r="E21" s="103">
        <v>350</v>
      </c>
      <c r="F21" s="103">
        <v>50</v>
      </c>
      <c r="G21" s="103"/>
      <c r="H21" s="103">
        <v>50</v>
      </c>
      <c r="I21" s="103">
        <v>300</v>
      </c>
      <c r="J21" s="103">
        <v>300</v>
      </c>
      <c r="K21" s="101" t="s">
        <v>674</v>
      </c>
    </row>
    <row r="22" spans="1:11" ht="150">
      <c r="A22" s="101" t="s">
        <v>48</v>
      </c>
      <c r="B22" s="62" t="s">
        <v>453</v>
      </c>
      <c r="C22" s="103" t="s">
        <v>450</v>
      </c>
      <c r="D22" s="103">
        <v>1200</v>
      </c>
      <c r="E22" s="103">
        <v>700</v>
      </c>
      <c r="F22" s="103">
        <v>1200</v>
      </c>
      <c r="G22" s="103"/>
      <c r="H22" s="103">
        <v>700</v>
      </c>
      <c r="I22" s="103"/>
      <c r="J22" s="103"/>
      <c r="K22" s="101" t="s">
        <v>675</v>
      </c>
    </row>
    <row r="23" spans="1:11" ht="15.75">
      <c r="A23" s="105" t="s">
        <v>644</v>
      </c>
      <c r="B23" s="106"/>
      <c r="C23" s="107"/>
      <c r="D23" s="103">
        <f>D11+D13+D20+D21+D22</f>
        <v>48701.5</v>
      </c>
      <c r="E23" s="103">
        <f aca="true" t="shared" si="0" ref="E23:J23">E11+E13+E20+E21+E22</f>
        <v>38206.2</v>
      </c>
      <c r="F23" s="103">
        <f t="shared" si="0"/>
        <v>47001.5</v>
      </c>
      <c r="G23" s="103">
        <f t="shared" si="0"/>
        <v>35569.7</v>
      </c>
      <c r="H23" s="103">
        <f t="shared" si="0"/>
        <v>936.5</v>
      </c>
      <c r="I23" s="103">
        <f t="shared" si="0"/>
        <v>1700</v>
      </c>
      <c r="J23" s="103">
        <f t="shared" si="0"/>
        <v>1700</v>
      </c>
      <c r="K23" s="101"/>
    </row>
    <row r="24" spans="1:11" ht="15.75">
      <c r="A24" s="109" t="s">
        <v>17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11" ht="47.25">
      <c r="A25" s="52">
        <v>1</v>
      </c>
      <c r="B25" s="52" t="s">
        <v>314</v>
      </c>
      <c r="C25" s="52"/>
      <c r="D25" s="52">
        <v>15000</v>
      </c>
      <c r="E25" s="52">
        <v>14613</v>
      </c>
      <c r="F25" s="52">
        <v>15000</v>
      </c>
      <c r="G25" s="52">
        <v>14613</v>
      </c>
      <c r="H25" s="52"/>
      <c r="I25" s="52"/>
      <c r="J25" s="52"/>
      <c r="K25" s="52"/>
    </row>
    <row r="26" spans="1:11" ht="78.75">
      <c r="A26" s="63"/>
      <c r="B26" s="52" t="s">
        <v>315</v>
      </c>
      <c r="C26" s="52" t="s">
        <v>316</v>
      </c>
      <c r="D26" s="52">
        <v>10000</v>
      </c>
      <c r="E26" s="52">
        <v>9836.6</v>
      </c>
      <c r="F26" s="52">
        <v>10000</v>
      </c>
      <c r="G26" s="52">
        <v>9836.6</v>
      </c>
      <c r="H26" s="52"/>
      <c r="I26" s="52"/>
      <c r="J26" s="52"/>
      <c r="K26" s="52" t="s">
        <v>648</v>
      </c>
    </row>
    <row r="27" spans="1:11" ht="78.75">
      <c r="A27" s="63"/>
      <c r="B27" s="52" t="s">
        <v>317</v>
      </c>
      <c r="C27" s="52" t="s">
        <v>318</v>
      </c>
      <c r="D27" s="52">
        <v>5000</v>
      </c>
      <c r="E27" s="52">
        <v>4776.4</v>
      </c>
      <c r="F27" s="52">
        <v>5000</v>
      </c>
      <c r="G27" s="52">
        <v>4776.4</v>
      </c>
      <c r="H27" s="52"/>
      <c r="I27" s="52"/>
      <c r="J27" s="52"/>
      <c r="K27" s="52" t="s">
        <v>649</v>
      </c>
    </row>
    <row r="28" spans="1:11" ht="94.5">
      <c r="A28" s="52">
        <v>2</v>
      </c>
      <c r="B28" s="52" t="s">
        <v>319</v>
      </c>
      <c r="C28" s="52" t="s">
        <v>320</v>
      </c>
      <c r="D28" s="54">
        <v>16666.7</v>
      </c>
      <c r="E28" s="54">
        <v>16359.6</v>
      </c>
      <c r="F28" s="54">
        <v>16666.7</v>
      </c>
      <c r="G28" s="54">
        <v>11451.7</v>
      </c>
      <c r="H28" s="54">
        <v>4907.9</v>
      </c>
      <c r="I28" s="54"/>
      <c r="J28" s="52"/>
      <c r="K28" s="52" t="s">
        <v>647</v>
      </c>
    </row>
    <row r="29" spans="1:11" ht="126">
      <c r="A29" s="52">
        <v>3</v>
      </c>
      <c r="B29" s="52" t="s">
        <v>321</v>
      </c>
      <c r="C29" s="64" t="s">
        <v>322</v>
      </c>
      <c r="D29" s="64">
        <v>23878</v>
      </c>
      <c r="E29" s="64">
        <v>23273.9</v>
      </c>
      <c r="F29" s="64">
        <v>23961.3</v>
      </c>
      <c r="G29" s="64">
        <v>20790.6</v>
      </c>
      <c r="H29" s="64">
        <v>2483.3</v>
      </c>
      <c r="I29" s="54"/>
      <c r="J29" s="52"/>
      <c r="K29" s="52" t="s">
        <v>323</v>
      </c>
    </row>
    <row r="30" spans="1:11" ht="63">
      <c r="A30" s="52">
        <v>4</v>
      </c>
      <c r="B30" s="52" t="s">
        <v>324</v>
      </c>
      <c r="C30" s="52"/>
      <c r="D30" s="54">
        <v>500</v>
      </c>
      <c r="E30" s="54">
        <v>500</v>
      </c>
      <c r="F30" s="54">
        <v>500</v>
      </c>
      <c r="G30" s="54"/>
      <c r="H30" s="54">
        <v>500</v>
      </c>
      <c r="I30" s="54"/>
      <c r="J30" s="52"/>
      <c r="K30" s="52" t="s">
        <v>650</v>
      </c>
    </row>
    <row r="31" spans="1:11" ht="189">
      <c r="A31" s="52">
        <v>5</v>
      </c>
      <c r="B31" s="52" t="s">
        <v>325</v>
      </c>
      <c r="C31" s="52"/>
      <c r="D31" s="54">
        <v>9197.14</v>
      </c>
      <c r="E31" s="54">
        <v>12917.8</v>
      </c>
      <c r="F31" s="54">
        <v>9197.14</v>
      </c>
      <c r="G31" s="54">
        <v>10586</v>
      </c>
      <c r="H31" s="54">
        <v>1009.4</v>
      </c>
      <c r="I31" s="54">
        <v>1322.4</v>
      </c>
      <c r="J31" s="54">
        <v>1322.4</v>
      </c>
      <c r="K31" s="52" t="s">
        <v>651</v>
      </c>
    </row>
    <row r="32" spans="1:11" ht="110.25">
      <c r="A32" s="52"/>
      <c r="B32" s="52" t="s">
        <v>326</v>
      </c>
      <c r="C32" s="54" t="s">
        <v>327</v>
      </c>
      <c r="D32" s="54">
        <v>5830.14</v>
      </c>
      <c r="E32" s="54">
        <v>4534.5</v>
      </c>
      <c r="F32" s="54">
        <v>5830.14</v>
      </c>
      <c r="G32" s="54">
        <v>3174.1</v>
      </c>
      <c r="H32" s="54">
        <v>1360.4</v>
      </c>
      <c r="I32" s="54"/>
      <c r="J32" s="52"/>
      <c r="K32" s="52" t="s">
        <v>647</v>
      </c>
    </row>
    <row r="33" spans="1:11" ht="110.25">
      <c r="A33" s="52"/>
      <c r="B33" s="52" t="s">
        <v>328</v>
      </c>
      <c r="C33" s="52"/>
      <c r="D33" s="54">
        <v>2867</v>
      </c>
      <c r="E33" s="54">
        <v>2867</v>
      </c>
      <c r="F33" s="54">
        <v>2867</v>
      </c>
      <c r="G33" s="54">
        <v>502</v>
      </c>
      <c r="H33" s="54">
        <v>2365</v>
      </c>
      <c r="I33" s="54"/>
      <c r="J33" s="52"/>
      <c r="K33" s="52" t="s">
        <v>652</v>
      </c>
    </row>
    <row r="34" spans="1:11" ht="94.5">
      <c r="A34" s="52"/>
      <c r="B34" s="52" t="s">
        <v>329</v>
      </c>
      <c r="C34" s="52"/>
      <c r="D34" s="54">
        <v>500</v>
      </c>
      <c r="E34" s="54">
        <v>247.9</v>
      </c>
      <c r="F34" s="54">
        <v>500</v>
      </c>
      <c r="G34" s="54"/>
      <c r="H34" s="54">
        <v>247.9</v>
      </c>
      <c r="I34" s="54"/>
      <c r="J34" s="52"/>
      <c r="K34" s="52" t="s">
        <v>653</v>
      </c>
    </row>
    <row r="35" spans="1:11" ht="94.5">
      <c r="A35" s="52">
        <v>6</v>
      </c>
      <c r="B35" s="52" t="s">
        <v>330</v>
      </c>
      <c r="C35" s="52"/>
      <c r="D35" s="54">
        <v>950.6</v>
      </c>
      <c r="E35" s="54">
        <v>950.6</v>
      </c>
      <c r="F35" s="54">
        <v>950.6</v>
      </c>
      <c r="G35" s="54">
        <v>950.6</v>
      </c>
      <c r="H35" s="54"/>
      <c r="I35" s="54"/>
      <c r="J35" s="52"/>
      <c r="K35" s="52" t="s">
        <v>654</v>
      </c>
    </row>
    <row r="36" spans="1:11" ht="157.5">
      <c r="A36" s="52">
        <v>7</v>
      </c>
      <c r="B36" s="52" t="s">
        <v>331</v>
      </c>
      <c r="C36" s="52"/>
      <c r="D36" s="54">
        <v>239</v>
      </c>
      <c r="E36" s="54">
        <v>239</v>
      </c>
      <c r="F36" s="54">
        <v>239</v>
      </c>
      <c r="G36" s="54">
        <v>119</v>
      </c>
      <c r="H36" s="54">
        <v>120</v>
      </c>
      <c r="I36" s="54"/>
      <c r="J36" s="52"/>
      <c r="K36" s="52" t="s">
        <v>655</v>
      </c>
    </row>
    <row r="37" spans="1:11" ht="267.75">
      <c r="A37" s="52">
        <v>8</v>
      </c>
      <c r="B37" s="52" t="s">
        <v>332</v>
      </c>
      <c r="C37" s="52"/>
      <c r="D37" s="54">
        <v>1637</v>
      </c>
      <c r="E37" s="54">
        <v>1637</v>
      </c>
      <c r="F37" s="54">
        <v>1637</v>
      </c>
      <c r="G37" s="54"/>
      <c r="H37" s="54">
        <v>1637</v>
      </c>
      <c r="I37" s="54"/>
      <c r="J37" s="52"/>
      <c r="K37" s="90" t="s">
        <v>656</v>
      </c>
    </row>
    <row r="38" spans="1:11" ht="220.5">
      <c r="A38" s="52">
        <v>9</v>
      </c>
      <c r="B38" s="52" t="s">
        <v>683</v>
      </c>
      <c r="C38" s="52"/>
      <c r="D38" s="54">
        <v>4237.1</v>
      </c>
      <c r="E38" s="54">
        <v>4237.1</v>
      </c>
      <c r="F38" s="54">
        <v>4237.1</v>
      </c>
      <c r="G38" s="54">
        <v>1837.1</v>
      </c>
      <c r="H38" s="54">
        <v>2400</v>
      </c>
      <c r="I38" s="54"/>
      <c r="J38" s="52"/>
      <c r="K38" s="52" t="s">
        <v>657</v>
      </c>
    </row>
    <row r="39" spans="1:11" ht="63">
      <c r="A39" s="52">
        <v>10</v>
      </c>
      <c r="B39" s="52" t="s">
        <v>333</v>
      </c>
      <c r="C39" s="52"/>
      <c r="D39" s="54">
        <v>100</v>
      </c>
      <c r="E39" s="54">
        <v>100</v>
      </c>
      <c r="F39" s="54">
        <v>100</v>
      </c>
      <c r="G39" s="54"/>
      <c r="H39" s="54">
        <v>100</v>
      </c>
      <c r="I39" s="54"/>
      <c r="J39" s="52"/>
      <c r="K39" s="52" t="s">
        <v>658</v>
      </c>
    </row>
    <row r="40" spans="1:11" ht="15.75">
      <c r="A40" s="105" t="s">
        <v>644</v>
      </c>
      <c r="B40" s="106"/>
      <c r="C40" s="107"/>
      <c r="D40" s="103">
        <f>D25+D28+D29+D30+D31+D35+D36+D37+D38+D39</f>
        <v>72405.54000000001</v>
      </c>
      <c r="E40" s="103">
        <f aca="true" t="shared" si="1" ref="E40:J40">E25+E28+E29+E30+E31+E35+E36+E37+E38+E39</f>
        <v>74828.00000000001</v>
      </c>
      <c r="F40" s="103">
        <f t="shared" si="1"/>
        <v>72488.84000000001</v>
      </c>
      <c r="G40" s="103">
        <f t="shared" si="1"/>
        <v>60348</v>
      </c>
      <c r="H40" s="103">
        <f t="shared" si="1"/>
        <v>13157.6</v>
      </c>
      <c r="I40" s="103">
        <f t="shared" si="1"/>
        <v>1322.4</v>
      </c>
      <c r="J40" s="103">
        <f t="shared" si="1"/>
        <v>1322.4</v>
      </c>
      <c r="K40" s="101"/>
    </row>
    <row r="41" spans="1:11" ht="15.75">
      <c r="A41" s="109" t="s">
        <v>13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</row>
    <row r="42" spans="1:11" ht="15">
      <c r="A42" s="105" t="s">
        <v>632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7"/>
    </row>
    <row r="43" spans="1:11" ht="15">
      <c r="A43" s="116" t="s">
        <v>631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8"/>
    </row>
    <row r="44" spans="1:11" ht="252">
      <c r="A44" s="52">
        <v>1</v>
      </c>
      <c r="B44" s="64" t="s">
        <v>221</v>
      </c>
      <c r="C44" s="64" t="s">
        <v>222</v>
      </c>
      <c r="D44" s="66">
        <v>166</v>
      </c>
      <c r="E44" s="66">
        <v>166</v>
      </c>
      <c r="F44" s="66">
        <v>166</v>
      </c>
      <c r="G44" s="66"/>
      <c r="H44" s="66">
        <v>166</v>
      </c>
      <c r="I44" s="67"/>
      <c r="J44" s="67"/>
      <c r="K44" s="52" t="s">
        <v>223</v>
      </c>
    </row>
    <row r="45" spans="1:11" ht="204.75">
      <c r="A45" s="52">
        <v>2</v>
      </c>
      <c r="B45" s="64" t="s">
        <v>224</v>
      </c>
      <c r="C45" s="64" t="s">
        <v>222</v>
      </c>
      <c r="D45" s="66">
        <v>50</v>
      </c>
      <c r="E45" s="66">
        <v>50</v>
      </c>
      <c r="F45" s="66">
        <v>50</v>
      </c>
      <c r="G45" s="66"/>
      <c r="H45" s="66">
        <v>50</v>
      </c>
      <c r="I45" s="64"/>
      <c r="J45" s="64"/>
      <c r="K45" s="52" t="s">
        <v>225</v>
      </c>
    </row>
    <row r="46" spans="1:11" ht="252">
      <c r="A46" s="52">
        <v>3</v>
      </c>
      <c r="B46" s="65" t="s">
        <v>226</v>
      </c>
      <c r="C46" s="52" t="s">
        <v>222</v>
      </c>
      <c r="D46" s="66">
        <v>166</v>
      </c>
      <c r="E46" s="66">
        <v>166</v>
      </c>
      <c r="F46" s="66">
        <v>166</v>
      </c>
      <c r="G46" s="66"/>
      <c r="H46" s="66">
        <v>166</v>
      </c>
      <c r="I46" s="52"/>
      <c r="J46" s="52"/>
      <c r="K46" s="52" t="s">
        <v>227</v>
      </c>
    </row>
    <row r="47" spans="1:11" ht="15.75">
      <c r="A47" s="105" t="s">
        <v>644</v>
      </c>
      <c r="B47" s="106"/>
      <c r="C47" s="107"/>
      <c r="D47" s="66">
        <f>D44+D45+D46</f>
        <v>382</v>
      </c>
      <c r="E47" s="66">
        <f aca="true" t="shared" si="2" ref="E47:J47">E44+E45+E46</f>
        <v>382</v>
      </c>
      <c r="F47" s="66">
        <f t="shared" si="2"/>
        <v>382</v>
      </c>
      <c r="G47" s="66">
        <f t="shared" si="2"/>
        <v>0</v>
      </c>
      <c r="H47" s="66">
        <f t="shared" si="2"/>
        <v>382</v>
      </c>
      <c r="I47" s="66">
        <f t="shared" si="2"/>
        <v>0</v>
      </c>
      <c r="J47" s="66">
        <f t="shared" si="2"/>
        <v>0</v>
      </c>
      <c r="K47" s="96"/>
    </row>
    <row r="48" spans="1:11" ht="15.75">
      <c r="A48" s="109" t="s">
        <v>633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</row>
    <row r="49" spans="1:11" ht="75">
      <c r="A49" s="101" t="s">
        <v>26</v>
      </c>
      <c r="B49" s="11" t="s">
        <v>336</v>
      </c>
      <c r="C49" s="11"/>
      <c r="D49" s="68">
        <f>D50+D51+D52+D53+D54+D55</f>
        <v>1005</v>
      </c>
      <c r="E49" s="68">
        <f aca="true" t="shared" si="3" ref="E49:J49">E50+E51+E52+E53+E54+E55</f>
        <v>2635</v>
      </c>
      <c r="F49" s="68">
        <f t="shared" si="3"/>
        <v>990</v>
      </c>
      <c r="G49" s="68">
        <f t="shared" si="3"/>
        <v>1490</v>
      </c>
      <c r="H49" s="68">
        <f t="shared" si="3"/>
        <v>1139.5</v>
      </c>
      <c r="I49" s="68">
        <f t="shared" si="3"/>
        <v>15</v>
      </c>
      <c r="J49" s="68">
        <f t="shared" si="3"/>
        <v>5.5</v>
      </c>
      <c r="K49" s="68"/>
    </row>
    <row r="50" spans="1:11" ht="105">
      <c r="A50" s="69" t="s">
        <v>337</v>
      </c>
      <c r="B50" s="70" t="s">
        <v>338</v>
      </c>
      <c r="C50" s="11" t="s">
        <v>339</v>
      </c>
      <c r="D50" s="71">
        <v>35</v>
      </c>
      <c r="E50" s="11">
        <v>50.5</v>
      </c>
      <c r="F50" s="11">
        <v>30</v>
      </c>
      <c r="G50" s="11"/>
      <c r="H50" s="11">
        <v>45</v>
      </c>
      <c r="I50" s="11">
        <v>5</v>
      </c>
      <c r="J50" s="11">
        <v>5.5</v>
      </c>
      <c r="K50" s="68" t="s">
        <v>340</v>
      </c>
    </row>
    <row r="51" spans="1:11" ht="75">
      <c r="A51" s="69" t="s">
        <v>341</v>
      </c>
      <c r="B51" s="70" t="s">
        <v>342</v>
      </c>
      <c r="C51" s="11" t="s">
        <v>343</v>
      </c>
      <c r="D51" s="11">
        <v>20</v>
      </c>
      <c r="E51" s="11">
        <v>44</v>
      </c>
      <c r="F51" s="11">
        <v>10</v>
      </c>
      <c r="G51" s="11"/>
      <c r="H51" s="11">
        <v>44</v>
      </c>
      <c r="I51" s="11">
        <v>10</v>
      </c>
      <c r="J51" s="11"/>
      <c r="K51" s="68" t="s">
        <v>344</v>
      </c>
    </row>
    <row r="52" spans="1:11" ht="120">
      <c r="A52" s="101" t="s">
        <v>345</v>
      </c>
      <c r="B52" s="70" t="s">
        <v>346</v>
      </c>
      <c r="C52" s="11" t="s">
        <v>347</v>
      </c>
      <c r="D52" s="11">
        <v>50</v>
      </c>
      <c r="E52" s="11">
        <v>62.5</v>
      </c>
      <c r="F52" s="11">
        <v>50</v>
      </c>
      <c r="G52" s="11"/>
      <c r="H52" s="11">
        <v>62.5</v>
      </c>
      <c r="I52" s="11"/>
      <c r="J52" s="11"/>
      <c r="K52" s="68" t="s">
        <v>348</v>
      </c>
    </row>
    <row r="53" spans="1:11" ht="75">
      <c r="A53" s="101" t="s">
        <v>349</v>
      </c>
      <c r="B53" s="70" t="s">
        <v>350</v>
      </c>
      <c r="C53" s="11" t="s">
        <v>351</v>
      </c>
      <c r="D53" s="11">
        <v>250</v>
      </c>
      <c r="E53" s="11">
        <v>840</v>
      </c>
      <c r="F53" s="11">
        <v>250</v>
      </c>
      <c r="G53" s="11">
        <v>840</v>
      </c>
      <c r="H53" s="11"/>
      <c r="I53" s="11"/>
      <c r="J53" s="11"/>
      <c r="K53" s="68" t="s">
        <v>352</v>
      </c>
    </row>
    <row r="54" spans="1:11" ht="90">
      <c r="A54" s="101" t="s">
        <v>353</v>
      </c>
      <c r="B54" s="70" t="s">
        <v>354</v>
      </c>
      <c r="C54" s="11" t="s">
        <v>355</v>
      </c>
      <c r="D54" s="11">
        <v>150</v>
      </c>
      <c r="E54" s="11">
        <v>150</v>
      </c>
      <c r="F54" s="11">
        <v>150</v>
      </c>
      <c r="G54" s="11">
        <v>150</v>
      </c>
      <c r="H54" s="11"/>
      <c r="I54" s="11"/>
      <c r="J54" s="11"/>
      <c r="K54" s="68" t="s">
        <v>356</v>
      </c>
    </row>
    <row r="55" spans="1:11" ht="60">
      <c r="A55" s="101" t="s">
        <v>357</v>
      </c>
      <c r="B55" s="70" t="s">
        <v>358</v>
      </c>
      <c r="C55" s="11" t="s">
        <v>359</v>
      </c>
      <c r="D55" s="11">
        <v>500</v>
      </c>
      <c r="E55" s="11">
        <v>1488</v>
      </c>
      <c r="F55" s="11">
        <v>500</v>
      </c>
      <c r="G55" s="11">
        <v>500</v>
      </c>
      <c r="H55" s="11">
        <v>988</v>
      </c>
      <c r="I55" s="11"/>
      <c r="J55" s="11"/>
      <c r="K55" s="68" t="s">
        <v>360</v>
      </c>
    </row>
    <row r="56" spans="1:11" ht="105">
      <c r="A56" s="101" t="s">
        <v>27</v>
      </c>
      <c r="B56" s="11" t="s">
        <v>361</v>
      </c>
      <c r="C56" s="11" t="s">
        <v>339</v>
      </c>
      <c r="D56" s="11"/>
      <c r="E56" s="11"/>
      <c r="F56" s="11"/>
      <c r="G56" s="11"/>
      <c r="H56" s="11"/>
      <c r="I56" s="11"/>
      <c r="J56" s="11"/>
      <c r="K56" s="68"/>
    </row>
    <row r="57" spans="1:11" ht="60">
      <c r="A57" s="101" t="s">
        <v>362</v>
      </c>
      <c r="B57" s="70" t="s">
        <v>363</v>
      </c>
      <c r="C57" s="11"/>
      <c r="D57" s="11">
        <f>D58</f>
        <v>7500</v>
      </c>
      <c r="E57" s="11">
        <f aca="true" t="shared" si="4" ref="E57:J57">E58</f>
        <v>7500</v>
      </c>
      <c r="F57" s="11">
        <f t="shared" si="4"/>
        <v>7500</v>
      </c>
      <c r="G57" s="11">
        <f t="shared" si="4"/>
        <v>6000</v>
      </c>
      <c r="H57" s="11">
        <f t="shared" si="4"/>
        <v>1500</v>
      </c>
      <c r="I57" s="11">
        <f t="shared" si="4"/>
        <v>0</v>
      </c>
      <c r="J57" s="11">
        <f t="shared" si="4"/>
        <v>0</v>
      </c>
      <c r="K57" s="68"/>
    </row>
    <row r="58" spans="1:11" ht="120">
      <c r="A58" s="101" t="s">
        <v>364</v>
      </c>
      <c r="B58" s="72" t="s">
        <v>365</v>
      </c>
      <c r="C58" s="71" t="s">
        <v>366</v>
      </c>
      <c r="D58" s="73">
        <v>7500</v>
      </c>
      <c r="E58" s="73">
        <v>7500</v>
      </c>
      <c r="F58" s="73">
        <v>7500</v>
      </c>
      <c r="G58" s="73">
        <v>6000</v>
      </c>
      <c r="H58" s="73">
        <v>1500</v>
      </c>
      <c r="I58" s="73"/>
      <c r="J58" s="73"/>
      <c r="K58" s="74" t="s">
        <v>367</v>
      </c>
    </row>
    <row r="59" spans="1:11" ht="30">
      <c r="A59" s="101" t="s">
        <v>28</v>
      </c>
      <c r="B59" s="70" t="s">
        <v>368</v>
      </c>
      <c r="C59" s="11"/>
      <c r="D59" s="11">
        <f>D60+D61+D62</f>
        <v>1078</v>
      </c>
      <c r="E59" s="11">
        <f aca="true" t="shared" si="5" ref="E59:J59">E60+E61+E62</f>
        <v>1156</v>
      </c>
      <c r="F59" s="11">
        <f t="shared" si="5"/>
        <v>1078</v>
      </c>
      <c r="G59" s="11">
        <f t="shared" si="5"/>
        <v>246</v>
      </c>
      <c r="H59" s="11">
        <f t="shared" si="5"/>
        <v>910</v>
      </c>
      <c r="I59" s="11">
        <f t="shared" si="5"/>
        <v>0</v>
      </c>
      <c r="J59" s="11">
        <f t="shared" si="5"/>
        <v>0</v>
      </c>
      <c r="K59" s="11"/>
    </row>
    <row r="60" spans="1:11" ht="240">
      <c r="A60" s="69" t="s">
        <v>369</v>
      </c>
      <c r="B60" s="11" t="s">
        <v>370</v>
      </c>
      <c r="C60" s="53" t="s">
        <v>339</v>
      </c>
      <c r="D60" s="53">
        <v>745</v>
      </c>
      <c r="E60" s="53">
        <v>766</v>
      </c>
      <c r="F60" s="53">
        <v>745</v>
      </c>
      <c r="G60" s="53">
        <v>224</v>
      </c>
      <c r="H60" s="53">
        <v>542</v>
      </c>
      <c r="I60" s="53"/>
      <c r="J60" s="53"/>
      <c r="K60" s="53" t="s">
        <v>371</v>
      </c>
    </row>
    <row r="61" spans="1:11" ht="225">
      <c r="A61" s="101" t="s">
        <v>372</v>
      </c>
      <c r="B61" s="11" t="s">
        <v>373</v>
      </c>
      <c r="C61" s="53" t="s">
        <v>374</v>
      </c>
      <c r="D61" s="53">
        <v>283</v>
      </c>
      <c r="E61" s="53">
        <v>259</v>
      </c>
      <c r="F61" s="53">
        <v>283</v>
      </c>
      <c r="G61" s="53">
        <v>22</v>
      </c>
      <c r="H61" s="53">
        <v>237</v>
      </c>
      <c r="I61" s="11"/>
      <c r="J61" s="11"/>
      <c r="K61" s="11" t="s">
        <v>375</v>
      </c>
    </row>
    <row r="62" spans="1:11" ht="60">
      <c r="A62" s="101" t="s">
        <v>376</v>
      </c>
      <c r="B62" s="70" t="s">
        <v>377</v>
      </c>
      <c r="C62" s="53" t="s">
        <v>339</v>
      </c>
      <c r="D62" s="53">
        <v>50</v>
      </c>
      <c r="E62" s="53">
        <v>131</v>
      </c>
      <c r="F62" s="53">
        <v>50</v>
      </c>
      <c r="G62" s="53"/>
      <c r="H62" s="53">
        <v>131</v>
      </c>
      <c r="I62" s="53"/>
      <c r="J62" s="53"/>
      <c r="K62" s="53" t="s">
        <v>378</v>
      </c>
    </row>
    <row r="63" spans="1:11" ht="45">
      <c r="A63" s="101" t="s">
        <v>45</v>
      </c>
      <c r="B63" s="75" t="s">
        <v>379</v>
      </c>
      <c r="C63" s="53"/>
      <c r="D63" s="76">
        <f>D64+D65+D67+D68+D69+D72+D73+D74+D75+D76+D77</f>
        <v>1470</v>
      </c>
      <c r="E63" s="76">
        <f aca="true" t="shared" si="6" ref="E63:J63">E64+E65+E67+E68+E69+E72+E73+E74+E75+E76+E77</f>
        <v>1814.5</v>
      </c>
      <c r="F63" s="76">
        <f t="shared" si="6"/>
        <v>740</v>
      </c>
      <c r="G63" s="76">
        <f t="shared" si="6"/>
        <v>500</v>
      </c>
      <c r="H63" s="76">
        <f t="shared" si="6"/>
        <v>110</v>
      </c>
      <c r="I63" s="76">
        <f t="shared" si="6"/>
        <v>730</v>
      </c>
      <c r="J63" s="76">
        <f t="shared" si="6"/>
        <v>1204.5</v>
      </c>
      <c r="K63" s="77"/>
    </row>
    <row r="64" spans="1:11" ht="409.5">
      <c r="A64" s="101" t="s">
        <v>380</v>
      </c>
      <c r="B64" s="11" t="s">
        <v>381</v>
      </c>
      <c r="C64" s="11" t="s">
        <v>382</v>
      </c>
      <c r="D64" s="76">
        <v>130</v>
      </c>
      <c r="E64" s="11">
        <f>G64+H64+J64</f>
        <v>72</v>
      </c>
      <c r="F64" s="11">
        <v>90</v>
      </c>
      <c r="G64" s="11">
        <v>35</v>
      </c>
      <c r="H64" s="11">
        <v>35</v>
      </c>
      <c r="I64" s="11">
        <v>40</v>
      </c>
      <c r="J64" s="11">
        <v>2</v>
      </c>
      <c r="K64" s="11" t="s">
        <v>383</v>
      </c>
    </row>
    <row r="65" spans="1:11" ht="120">
      <c r="A65" s="101" t="s">
        <v>384</v>
      </c>
      <c r="B65" s="11" t="s">
        <v>385</v>
      </c>
      <c r="C65" s="11"/>
      <c r="D65" s="78">
        <v>110</v>
      </c>
      <c r="E65" s="79">
        <v>155</v>
      </c>
      <c r="F65" s="78">
        <v>90</v>
      </c>
      <c r="G65" s="79"/>
      <c r="H65" s="79">
        <v>40</v>
      </c>
      <c r="I65" s="78">
        <v>20</v>
      </c>
      <c r="J65" s="79">
        <v>115</v>
      </c>
      <c r="K65" s="77" t="s">
        <v>386</v>
      </c>
    </row>
    <row r="66" spans="1:11" ht="120">
      <c r="A66" s="101" t="s">
        <v>387</v>
      </c>
      <c r="B66" s="11" t="s">
        <v>388</v>
      </c>
      <c r="C66" s="11" t="s">
        <v>389</v>
      </c>
      <c r="D66" s="80">
        <v>110</v>
      </c>
      <c r="E66" s="79">
        <v>155</v>
      </c>
      <c r="F66" s="80">
        <v>90</v>
      </c>
      <c r="G66" s="79"/>
      <c r="H66" s="79">
        <v>40</v>
      </c>
      <c r="I66" s="80">
        <v>20</v>
      </c>
      <c r="J66" s="79">
        <v>115</v>
      </c>
      <c r="K66" s="77" t="s">
        <v>390</v>
      </c>
    </row>
    <row r="67" spans="1:11" ht="105">
      <c r="A67" s="101" t="s">
        <v>391</v>
      </c>
      <c r="B67" s="11" t="s">
        <v>392</v>
      </c>
      <c r="C67" s="11" t="s">
        <v>389</v>
      </c>
      <c r="D67" s="81">
        <v>90</v>
      </c>
      <c r="E67" s="82">
        <v>188.5</v>
      </c>
      <c r="F67" s="81">
        <v>90</v>
      </c>
      <c r="G67" s="82"/>
      <c r="H67" s="82"/>
      <c r="I67" s="81">
        <v>0</v>
      </c>
      <c r="J67" s="82">
        <v>188.5</v>
      </c>
      <c r="K67" s="77" t="s">
        <v>393</v>
      </c>
    </row>
    <row r="68" spans="1:11" ht="105">
      <c r="A68" s="101" t="s">
        <v>394</v>
      </c>
      <c r="B68" s="11" t="s">
        <v>395</v>
      </c>
      <c r="C68" s="11" t="s">
        <v>382</v>
      </c>
      <c r="D68" s="12">
        <v>250</v>
      </c>
      <c r="E68" s="11">
        <f>G68+H68+J68</f>
        <v>315</v>
      </c>
      <c r="F68" s="11">
        <v>0</v>
      </c>
      <c r="G68" s="11">
        <v>0</v>
      </c>
      <c r="H68" s="11">
        <v>10</v>
      </c>
      <c r="I68" s="11">
        <v>250</v>
      </c>
      <c r="J68" s="11">
        <v>305</v>
      </c>
      <c r="K68" s="68" t="s">
        <v>396</v>
      </c>
    </row>
    <row r="69" spans="1:11" ht="165">
      <c r="A69" s="101" t="s">
        <v>397</v>
      </c>
      <c r="B69" s="11" t="s">
        <v>398</v>
      </c>
      <c r="C69" s="53"/>
      <c r="D69" s="76">
        <v>590</v>
      </c>
      <c r="E69" s="77">
        <v>605</v>
      </c>
      <c r="F69" s="77">
        <v>370</v>
      </c>
      <c r="G69" s="77">
        <v>446</v>
      </c>
      <c r="H69" s="77">
        <v>0</v>
      </c>
      <c r="I69" s="77">
        <v>220</v>
      </c>
      <c r="J69" s="77">
        <v>159</v>
      </c>
      <c r="K69" s="77" t="s">
        <v>399</v>
      </c>
    </row>
    <row r="70" spans="1:11" ht="210">
      <c r="A70" s="101" t="s">
        <v>400</v>
      </c>
      <c r="B70" s="11" t="s">
        <v>401</v>
      </c>
      <c r="C70" s="11" t="s">
        <v>402</v>
      </c>
      <c r="D70" s="81">
        <v>140</v>
      </c>
      <c r="E70" s="82">
        <v>418</v>
      </c>
      <c r="F70" s="81">
        <v>70</v>
      </c>
      <c r="G70" s="82">
        <v>300</v>
      </c>
      <c r="H70" s="82">
        <v>0</v>
      </c>
      <c r="I70" s="81">
        <v>70</v>
      </c>
      <c r="J70" s="82">
        <v>118</v>
      </c>
      <c r="K70" s="77"/>
    </row>
    <row r="71" spans="1:11" ht="210">
      <c r="A71" s="101" t="s">
        <v>403</v>
      </c>
      <c r="B71" s="11" t="s">
        <v>404</v>
      </c>
      <c r="C71" s="11" t="s">
        <v>382</v>
      </c>
      <c r="D71" s="12">
        <v>450</v>
      </c>
      <c r="E71" s="11">
        <f>G71+H71+J71</f>
        <v>187</v>
      </c>
      <c r="F71" s="11">
        <v>300</v>
      </c>
      <c r="G71" s="11">
        <v>146</v>
      </c>
      <c r="H71" s="11">
        <v>0</v>
      </c>
      <c r="I71" s="11">
        <v>150</v>
      </c>
      <c r="J71" s="11">
        <v>41</v>
      </c>
      <c r="K71" s="155" t="s">
        <v>681</v>
      </c>
    </row>
    <row r="72" spans="1:11" ht="165">
      <c r="A72" s="101" t="s">
        <v>405</v>
      </c>
      <c r="B72" s="11" t="s">
        <v>338</v>
      </c>
      <c r="C72" s="11"/>
      <c r="D72" s="83">
        <v>30</v>
      </c>
      <c r="E72" s="84">
        <v>61</v>
      </c>
      <c r="F72" s="84"/>
      <c r="G72" s="84"/>
      <c r="H72" s="84"/>
      <c r="I72" s="84">
        <v>30</v>
      </c>
      <c r="J72" s="84">
        <v>61</v>
      </c>
      <c r="K72" s="68" t="s">
        <v>406</v>
      </c>
    </row>
    <row r="73" spans="1:11" ht="45">
      <c r="A73" s="101" t="s">
        <v>407</v>
      </c>
      <c r="B73" s="11" t="s">
        <v>408</v>
      </c>
      <c r="C73" s="11" t="s">
        <v>402</v>
      </c>
      <c r="D73" s="81">
        <v>50</v>
      </c>
      <c r="E73" s="82">
        <v>75</v>
      </c>
      <c r="F73" s="81"/>
      <c r="G73" s="82"/>
      <c r="H73" s="82"/>
      <c r="I73" s="81">
        <v>50</v>
      </c>
      <c r="J73" s="53">
        <v>75</v>
      </c>
      <c r="K73" s="85" t="s">
        <v>409</v>
      </c>
    </row>
    <row r="74" spans="1:11" ht="180">
      <c r="A74" s="101" t="s">
        <v>410</v>
      </c>
      <c r="B74" s="86" t="s">
        <v>411</v>
      </c>
      <c r="C74" s="11" t="s">
        <v>402</v>
      </c>
      <c r="D74" s="87"/>
      <c r="E74" s="53">
        <v>60</v>
      </c>
      <c r="F74" s="87"/>
      <c r="G74" s="53"/>
      <c r="H74" s="53"/>
      <c r="I74" s="87"/>
      <c r="J74" s="53">
        <v>60</v>
      </c>
      <c r="K74" s="85" t="s">
        <v>412</v>
      </c>
    </row>
    <row r="75" spans="1:11" ht="195">
      <c r="A75" s="101" t="s">
        <v>413</v>
      </c>
      <c r="B75" s="11" t="s">
        <v>414</v>
      </c>
      <c r="C75" s="11" t="s">
        <v>415</v>
      </c>
      <c r="D75" s="12"/>
      <c r="E75" s="11">
        <f>G75+H75+J75</f>
        <v>61</v>
      </c>
      <c r="F75" s="11"/>
      <c r="G75" s="11">
        <v>19</v>
      </c>
      <c r="H75" s="11"/>
      <c r="I75" s="11"/>
      <c r="J75" s="11">
        <v>42</v>
      </c>
      <c r="K75" s="68" t="s">
        <v>416</v>
      </c>
    </row>
    <row r="76" spans="1:11" ht="120">
      <c r="A76" s="101" t="s">
        <v>417</v>
      </c>
      <c r="B76" s="11" t="s">
        <v>418</v>
      </c>
      <c r="C76" s="11" t="s">
        <v>415</v>
      </c>
      <c r="D76" s="12">
        <v>220</v>
      </c>
      <c r="E76" s="13">
        <f>G76+H76+J76</f>
        <v>197</v>
      </c>
      <c r="F76" s="11">
        <v>100</v>
      </c>
      <c r="G76" s="11">
        <v>0</v>
      </c>
      <c r="H76" s="11">
        <v>0</v>
      </c>
      <c r="I76" s="11">
        <v>120</v>
      </c>
      <c r="J76" s="13">
        <v>197</v>
      </c>
      <c r="K76" s="68" t="s">
        <v>419</v>
      </c>
    </row>
    <row r="77" spans="1:11" ht="240">
      <c r="A77" s="101" t="s">
        <v>420</v>
      </c>
      <c r="B77" s="86" t="s">
        <v>421</v>
      </c>
      <c r="C77" s="11" t="s">
        <v>415</v>
      </c>
      <c r="D77" s="12">
        <v>0</v>
      </c>
      <c r="E77" s="13">
        <f>G77+H77+J77</f>
        <v>25</v>
      </c>
      <c r="F77" s="11">
        <v>0</v>
      </c>
      <c r="G77" s="11">
        <v>0</v>
      </c>
      <c r="H77" s="13">
        <v>25</v>
      </c>
      <c r="I77" s="11">
        <v>0</v>
      </c>
      <c r="J77" s="13"/>
      <c r="K77" s="68" t="s">
        <v>422</v>
      </c>
    </row>
    <row r="78" spans="1:11" ht="60">
      <c r="A78" s="101" t="s">
        <v>48</v>
      </c>
      <c r="B78" s="11" t="s">
        <v>423</v>
      </c>
      <c r="C78" s="11"/>
      <c r="D78" s="12">
        <v>3000</v>
      </c>
      <c r="E78" s="11">
        <v>1000</v>
      </c>
      <c r="F78" s="11">
        <v>3000</v>
      </c>
      <c r="G78" s="11">
        <v>1000</v>
      </c>
      <c r="H78" s="11"/>
      <c r="I78" s="11"/>
      <c r="J78" s="11"/>
      <c r="K78" s="68"/>
    </row>
    <row r="79" spans="1:11" ht="45">
      <c r="A79" s="101" t="s">
        <v>424</v>
      </c>
      <c r="B79" s="11" t="s">
        <v>425</v>
      </c>
      <c r="C79" s="11" t="s">
        <v>359</v>
      </c>
      <c r="D79" s="12">
        <v>3000</v>
      </c>
      <c r="E79" s="11">
        <v>1000</v>
      </c>
      <c r="F79" s="11">
        <v>3000</v>
      </c>
      <c r="G79" s="11">
        <v>1000</v>
      </c>
      <c r="H79" s="11"/>
      <c r="I79" s="11"/>
      <c r="J79" s="11"/>
      <c r="K79" s="68" t="s">
        <v>682</v>
      </c>
    </row>
    <row r="80" spans="1:11" ht="90">
      <c r="A80" s="101" t="s">
        <v>426</v>
      </c>
      <c r="B80" s="11" t="s">
        <v>427</v>
      </c>
      <c r="C80" s="11" t="s">
        <v>359</v>
      </c>
      <c r="D80" s="11">
        <v>3000</v>
      </c>
      <c r="E80" s="11">
        <v>1000</v>
      </c>
      <c r="F80" s="11">
        <v>3000</v>
      </c>
      <c r="G80" s="11">
        <v>1000</v>
      </c>
      <c r="H80" s="11"/>
      <c r="I80" s="11"/>
      <c r="J80" s="11"/>
      <c r="K80" s="68" t="s">
        <v>659</v>
      </c>
    </row>
    <row r="81" spans="1:11" ht="120">
      <c r="A81" s="101" t="s">
        <v>51</v>
      </c>
      <c r="B81" s="71" t="s">
        <v>428</v>
      </c>
      <c r="C81" s="11"/>
      <c r="D81" s="11">
        <v>70</v>
      </c>
      <c r="E81" s="11">
        <v>83</v>
      </c>
      <c r="F81" s="11">
        <v>12</v>
      </c>
      <c r="G81" s="11"/>
      <c r="H81" s="11">
        <v>4</v>
      </c>
      <c r="I81" s="11">
        <v>58</v>
      </c>
      <c r="J81" s="11">
        <v>79</v>
      </c>
      <c r="K81" s="68"/>
    </row>
    <row r="82" spans="1:11" ht="90">
      <c r="A82" s="101" t="s">
        <v>429</v>
      </c>
      <c r="B82" s="11" t="s">
        <v>430</v>
      </c>
      <c r="C82" s="11"/>
      <c r="D82" s="81">
        <v>20</v>
      </c>
      <c r="E82" s="82">
        <v>65</v>
      </c>
      <c r="F82" s="81"/>
      <c r="G82" s="82"/>
      <c r="H82" s="82"/>
      <c r="I82" s="81">
        <v>20</v>
      </c>
      <c r="J82" s="53">
        <v>65</v>
      </c>
      <c r="K82" s="68" t="s">
        <v>431</v>
      </c>
    </row>
    <row r="83" spans="1:11" ht="105">
      <c r="A83" s="101" t="s">
        <v>432</v>
      </c>
      <c r="B83" s="11" t="s">
        <v>433</v>
      </c>
      <c r="C83" s="11"/>
      <c r="D83" s="11">
        <v>50</v>
      </c>
      <c r="E83" s="11">
        <v>18</v>
      </c>
      <c r="F83" s="11">
        <v>12</v>
      </c>
      <c r="G83" s="11"/>
      <c r="H83" s="11">
        <v>4</v>
      </c>
      <c r="I83" s="11">
        <v>38</v>
      </c>
      <c r="J83" s="11">
        <v>14</v>
      </c>
      <c r="K83" s="68" t="s">
        <v>434</v>
      </c>
    </row>
    <row r="84" spans="1:11" ht="15.75">
      <c r="A84" s="105" t="s">
        <v>644</v>
      </c>
      <c r="B84" s="106"/>
      <c r="C84" s="107"/>
      <c r="D84" s="101">
        <f>D49+D57+D59+D63+D78+D81</f>
        <v>14123</v>
      </c>
      <c r="E84" s="101">
        <f aca="true" t="shared" si="7" ref="E84:J84">E49+E57+E59+E63+E78+E81</f>
        <v>14188.5</v>
      </c>
      <c r="F84" s="101">
        <f t="shared" si="7"/>
        <v>13320</v>
      </c>
      <c r="G84" s="101">
        <f t="shared" si="7"/>
        <v>9236</v>
      </c>
      <c r="H84" s="101">
        <f t="shared" si="7"/>
        <v>3663.5</v>
      </c>
      <c r="I84" s="101">
        <f t="shared" si="7"/>
        <v>803</v>
      </c>
      <c r="J84" s="101">
        <f t="shared" si="7"/>
        <v>1289</v>
      </c>
      <c r="K84" s="101"/>
    </row>
    <row r="85" spans="1:11" ht="15.75">
      <c r="A85" s="116" t="s">
        <v>634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20"/>
    </row>
    <row r="86" spans="1:11" ht="105">
      <c r="A86" s="101">
        <v>1</v>
      </c>
      <c r="B86" s="55" t="s">
        <v>334</v>
      </c>
      <c r="C86" s="103" t="s">
        <v>335</v>
      </c>
      <c r="D86" s="103">
        <v>280</v>
      </c>
      <c r="E86" s="103">
        <v>708.3</v>
      </c>
      <c r="F86" s="103">
        <v>250</v>
      </c>
      <c r="G86" s="103">
        <v>351.9</v>
      </c>
      <c r="H86" s="103">
        <v>300</v>
      </c>
      <c r="I86" s="103">
        <v>30</v>
      </c>
      <c r="J86" s="103">
        <v>56.4</v>
      </c>
      <c r="K86" s="101" t="s">
        <v>661</v>
      </c>
    </row>
    <row r="87" spans="1:11" ht="15.75">
      <c r="A87" s="105" t="s">
        <v>644</v>
      </c>
      <c r="B87" s="106"/>
      <c r="C87" s="107"/>
      <c r="D87" s="103">
        <v>280</v>
      </c>
      <c r="E87" s="103">
        <v>708.3</v>
      </c>
      <c r="F87" s="103">
        <v>250</v>
      </c>
      <c r="G87" s="103">
        <v>351.9</v>
      </c>
      <c r="H87" s="103">
        <v>300</v>
      </c>
      <c r="I87" s="103">
        <v>30</v>
      </c>
      <c r="J87" s="103">
        <v>56.4</v>
      </c>
      <c r="K87" s="101"/>
    </row>
    <row r="88" spans="1:11" ht="15.75">
      <c r="A88" s="109" t="s">
        <v>635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ht="15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1:11" ht="15.75">
      <c r="A90" s="105" t="s">
        <v>213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1"/>
    </row>
    <row r="91" spans="1:11" ht="126">
      <c r="A91" s="101"/>
      <c r="B91" s="101" t="s">
        <v>454</v>
      </c>
      <c r="C91" s="101" t="s">
        <v>455</v>
      </c>
      <c r="D91" s="101">
        <v>73929.3</v>
      </c>
      <c r="E91" s="101">
        <f>G91+H91</f>
        <v>70458</v>
      </c>
      <c r="F91" s="101">
        <v>73929.3</v>
      </c>
      <c r="G91" s="101">
        <v>63054</v>
      </c>
      <c r="H91" s="101">
        <v>7404</v>
      </c>
      <c r="I91" s="101"/>
      <c r="J91" s="101"/>
      <c r="K91" s="101" t="s">
        <v>660</v>
      </c>
    </row>
    <row r="92" spans="1:11" ht="15.75">
      <c r="A92" s="105" t="s">
        <v>214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1"/>
    </row>
    <row r="93" spans="1:11" ht="78.75">
      <c r="A93" s="101">
        <v>1</v>
      </c>
      <c r="B93" s="88" t="s">
        <v>458</v>
      </c>
      <c r="C93" s="88" t="s">
        <v>335</v>
      </c>
      <c r="D93" s="88">
        <v>8960</v>
      </c>
      <c r="E93" s="88">
        <v>0</v>
      </c>
      <c r="F93" s="88">
        <v>0</v>
      </c>
      <c r="G93" s="88">
        <v>0</v>
      </c>
      <c r="H93" s="88">
        <v>0</v>
      </c>
      <c r="I93" s="88">
        <v>8960</v>
      </c>
      <c r="J93" s="88">
        <v>0</v>
      </c>
      <c r="K93" s="88" t="s">
        <v>676</v>
      </c>
    </row>
    <row r="94" spans="1:11" ht="60">
      <c r="A94" s="58" t="s">
        <v>230</v>
      </c>
      <c r="B94" s="11" t="s">
        <v>458</v>
      </c>
      <c r="C94" s="88" t="s">
        <v>389</v>
      </c>
      <c r="D94" s="88">
        <v>6060</v>
      </c>
      <c r="E94" s="88">
        <v>0</v>
      </c>
      <c r="F94" s="88">
        <v>0</v>
      </c>
      <c r="G94" s="88">
        <v>0</v>
      </c>
      <c r="H94" s="88">
        <v>0</v>
      </c>
      <c r="I94" s="88">
        <v>6060</v>
      </c>
      <c r="J94" s="88">
        <v>0</v>
      </c>
      <c r="K94" s="88"/>
    </row>
    <row r="95" spans="1:11" ht="60">
      <c r="A95" s="58" t="s">
        <v>234</v>
      </c>
      <c r="B95" s="11" t="s">
        <v>458</v>
      </c>
      <c r="C95" s="88" t="s">
        <v>382</v>
      </c>
      <c r="D95" s="88">
        <v>1800</v>
      </c>
      <c r="E95" s="88">
        <v>0</v>
      </c>
      <c r="F95" s="88">
        <v>0</v>
      </c>
      <c r="G95" s="88">
        <v>0</v>
      </c>
      <c r="H95" s="88">
        <v>0</v>
      </c>
      <c r="I95" s="88">
        <v>1800</v>
      </c>
      <c r="J95" s="88">
        <v>0</v>
      </c>
      <c r="K95" s="88"/>
    </row>
    <row r="96" spans="1:11" ht="60">
      <c r="A96" s="58" t="s">
        <v>238</v>
      </c>
      <c r="B96" s="11" t="s">
        <v>458</v>
      </c>
      <c r="C96" s="88" t="s">
        <v>459</v>
      </c>
      <c r="D96" s="88">
        <v>1100</v>
      </c>
      <c r="E96" s="88">
        <v>0</v>
      </c>
      <c r="F96" s="88">
        <v>0</v>
      </c>
      <c r="G96" s="88">
        <v>0</v>
      </c>
      <c r="H96" s="88">
        <v>0</v>
      </c>
      <c r="I96" s="88">
        <v>1100</v>
      </c>
      <c r="J96" s="88">
        <v>0</v>
      </c>
      <c r="K96" s="88"/>
    </row>
    <row r="97" spans="1:11" ht="15.75">
      <c r="A97" s="105" t="s">
        <v>644</v>
      </c>
      <c r="B97" s="106"/>
      <c r="C97" s="107"/>
      <c r="D97" s="88">
        <f>D91+D93</f>
        <v>82889.3</v>
      </c>
      <c r="E97" s="88">
        <f aca="true" t="shared" si="8" ref="E97:J97">E91+E93</f>
        <v>70458</v>
      </c>
      <c r="F97" s="88">
        <f t="shared" si="8"/>
        <v>73929.3</v>
      </c>
      <c r="G97" s="88">
        <f t="shared" si="8"/>
        <v>63054</v>
      </c>
      <c r="H97" s="88">
        <f t="shared" si="8"/>
        <v>7404</v>
      </c>
      <c r="I97" s="88">
        <f t="shared" si="8"/>
        <v>8960</v>
      </c>
      <c r="J97" s="88">
        <f t="shared" si="8"/>
        <v>0</v>
      </c>
      <c r="K97" s="88"/>
    </row>
    <row r="98" spans="1:11" ht="15.75">
      <c r="A98" s="109" t="s">
        <v>636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5.75">
      <c r="A99" s="115" t="s">
        <v>10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1:11" ht="15.75">
      <c r="A100" s="101"/>
      <c r="B100" s="55"/>
      <c r="C100" s="103"/>
      <c r="D100" s="103"/>
      <c r="E100" s="103"/>
      <c r="F100" s="103"/>
      <c r="G100" s="103"/>
      <c r="H100" s="103"/>
      <c r="I100" s="103"/>
      <c r="J100" s="103"/>
      <c r="K100" s="101"/>
    </row>
    <row r="101" spans="1:11" ht="297" customHeight="1">
      <c r="A101" s="103">
        <v>1</v>
      </c>
      <c r="B101" s="75" t="s">
        <v>460</v>
      </c>
      <c r="C101" s="55" t="s">
        <v>461</v>
      </c>
      <c r="D101" s="103">
        <v>3958</v>
      </c>
      <c r="E101" s="103">
        <v>3607.8</v>
      </c>
      <c r="F101" s="103">
        <v>3607.8</v>
      </c>
      <c r="G101" s="103">
        <v>3207.8</v>
      </c>
      <c r="H101" s="103">
        <v>400</v>
      </c>
      <c r="I101" s="103">
        <v>0</v>
      </c>
      <c r="J101" s="103">
        <v>0</v>
      </c>
      <c r="K101" s="101" t="s">
        <v>462</v>
      </c>
    </row>
    <row r="102" spans="1:11" ht="15.75">
      <c r="A102" s="114" t="s">
        <v>14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1" ht="110.25">
      <c r="A103" s="103">
        <v>1</v>
      </c>
      <c r="B103" s="103" t="s">
        <v>463</v>
      </c>
      <c r="C103" s="61" t="s">
        <v>389</v>
      </c>
      <c r="D103" s="103">
        <v>1661</v>
      </c>
      <c r="E103" s="103">
        <v>1661</v>
      </c>
      <c r="F103" s="103">
        <v>1661</v>
      </c>
      <c r="G103" s="103">
        <v>1316</v>
      </c>
      <c r="H103" s="103">
        <v>345</v>
      </c>
      <c r="I103" s="103">
        <v>0</v>
      </c>
      <c r="J103" s="103">
        <v>0</v>
      </c>
      <c r="K103" s="101" t="s">
        <v>464</v>
      </c>
    </row>
    <row r="104" spans="1:11" ht="157.5">
      <c r="A104" s="103">
        <v>2</v>
      </c>
      <c r="B104" s="103" t="s">
        <v>465</v>
      </c>
      <c r="C104" s="103" t="s">
        <v>466</v>
      </c>
      <c r="D104" s="103">
        <v>500</v>
      </c>
      <c r="E104" s="103">
        <v>500</v>
      </c>
      <c r="F104" s="103">
        <v>500</v>
      </c>
      <c r="G104" s="103">
        <v>400</v>
      </c>
      <c r="H104" s="103">
        <v>100</v>
      </c>
      <c r="I104" s="103">
        <v>0</v>
      </c>
      <c r="J104" s="103">
        <v>0</v>
      </c>
      <c r="K104" s="101" t="s">
        <v>467</v>
      </c>
    </row>
    <row r="105" spans="1:11" ht="150">
      <c r="A105" s="103">
        <v>3</v>
      </c>
      <c r="B105" s="75" t="s">
        <v>468</v>
      </c>
      <c r="C105" s="55" t="s">
        <v>469</v>
      </c>
      <c r="D105" s="103">
        <v>750</v>
      </c>
      <c r="E105" s="103">
        <v>750</v>
      </c>
      <c r="F105" s="103">
        <v>750</v>
      </c>
      <c r="G105" s="103">
        <v>600</v>
      </c>
      <c r="H105" s="103">
        <v>150</v>
      </c>
      <c r="I105" s="103">
        <v>0</v>
      </c>
      <c r="J105" s="103">
        <v>0</v>
      </c>
      <c r="K105" s="101" t="s">
        <v>470</v>
      </c>
    </row>
    <row r="106" spans="1:11" ht="78.75">
      <c r="A106" s="103">
        <v>4</v>
      </c>
      <c r="B106" s="89" t="s">
        <v>471</v>
      </c>
      <c r="C106" s="60" t="s">
        <v>472</v>
      </c>
      <c r="D106" s="103">
        <v>480</v>
      </c>
      <c r="E106" s="103">
        <v>541</v>
      </c>
      <c r="F106" s="103">
        <v>480</v>
      </c>
      <c r="G106" s="103">
        <v>400</v>
      </c>
      <c r="H106" s="103">
        <v>141</v>
      </c>
      <c r="I106" s="103">
        <v>0</v>
      </c>
      <c r="J106" s="103">
        <v>0</v>
      </c>
      <c r="K106" s="101" t="s">
        <v>473</v>
      </c>
    </row>
    <row r="107" spans="1:11" ht="94.5">
      <c r="A107" s="103">
        <v>5</v>
      </c>
      <c r="B107" s="55" t="s">
        <v>474</v>
      </c>
      <c r="C107" s="55" t="s">
        <v>447</v>
      </c>
      <c r="D107" s="103">
        <v>875</v>
      </c>
      <c r="E107" s="103">
        <v>900</v>
      </c>
      <c r="F107" s="103">
        <v>875</v>
      </c>
      <c r="G107" s="103">
        <v>700</v>
      </c>
      <c r="H107" s="103">
        <v>200</v>
      </c>
      <c r="I107" s="103">
        <v>0</v>
      </c>
      <c r="J107" s="103">
        <v>0</v>
      </c>
      <c r="K107" s="101" t="s">
        <v>475</v>
      </c>
    </row>
    <row r="108" spans="1:11" ht="94.5">
      <c r="A108" s="103">
        <v>6</v>
      </c>
      <c r="B108" s="75" t="s">
        <v>476</v>
      </c>
      <c r="C108" s="75" t="s">
        <v>461</v>
      </c>
      <c r="D108" s="103">
        <v>485.7</v>
      </c>
      <c r="E108" s="103">
        <v>485.7</v>
      </c>
      <c r="F108" s="103">
        <v>485.7</v>
      </c>
      <c r="G108" s="103">
        <v>400</v>
      </c>
      <c r="H108" s="103">
        <v>85.7</v>
      </c>
      <c r="I108" s="103">
        <v>0</v>
      </c>
      <c r="J108" s="103">
        <v>0</v>
      </c>
      <c r="K108" s="101" t="s">
        <v>477</v>
      </c>
    </row>
    <row r="109" spans="1:11" ht="90">
      <c r="A109" s="103">
        <v>7</v>
      </c>
      <c r="B109" s="75" t="s">
        <v>478</v>
      </c>
      <c r="C109" s="55" t="s">
        <v>479</v>
      </c>
      <c r="D109" s="103">
        <v>500</v>
      </c>
      <c r="E109" s="103">
        <v>500</v>
      </c>
      <c r="F109" s="103">
        <v>500</v>
      </c>
      <c r="G109" s="103">
        <v>400</v>
      </c>
      <c r="H109" s="103">
        <v>100</v>
      </c>
      <c r="I109" s="103">
        <v>0</v>
      </c>
      <c r="J109" s="103">
        <v>0</v>
      </c>
      <c r="K109" s="101" t="s">
        <v>480</v>
      </c>
    </row>
    <row r="110" spans="1:11" ht="78.75">
      <c r="A110" s="103">
        <v>8</v>
      </c>
      <c r="B110" s="75" t="s">
        <v>481</v>
      </c>
      <c r="C110" s="75" t="s">
        <v>482</v>
      </c>
      <c r="D110" s="103">
        <v>505</v>
      </c>
      <c r="E110" s="103">
        <v>505</v>
      </c>
      <c r="F110" s="103">
        <v>505</v>
      </c>
      <c r="G110" s="103">
        <v>404</v>
      </c>
      <c r="H110" s="103">
        <v>101</v>
      </c>
      <c r="I110" s="103">
        <v>0</v>
      </c>
      <c r="J110" s="103">
        <v>0</v>
      </c>
      <c r="K110" s="101" t="s">
        <v>483</v>
      </c>
    </row>
    <row r="111" spans="1:11" ht="120">
      <c r="A111" s="103">
        <v>9</v>
      </c>
      <c r="B111" s="75" t="s">
        <v>484</v>
      </c>
      <c r="C111" s="55" t="s">
        <v>485</v>
      </c>
      <c r="D111" s="103">
        <v>600</v>
      </c>
      <c r="E111" s="103">
        <v>600</v>
      </c>
      <c r="F111" s="103">
        <v>600</v>
      </c>
      <c r="G111" s="103">
        <v>480</v>
      </c>
      <c r="H111" s="103">
        <v>120</v>
      </c>
      <c r="I111" s="103">
        <v>0</v>
      </c>
      <c r="J111" s="103">
        <v>0</v>
      </c>
      <c r="K111" s="101" t="s">
        <v>486</v>
      </c>
    </row>
    <row r="112" spans="1:11" ht="94.5">
      <c r="A112" s="103">
        <v>10</v>
      </c>
      <c r="B112" s="75" t="s">
        <v>487</v>
      </c>
      <c r="C112" s="55" t="s">
        <v>488</v>
      </c>
      <c r="D112" s="103">
        <v>936.1</v>
      </c>
      <c r="E112" s="103">
        <v>936.1</v>
      </c>
      <c r="F112" s="103">
        <v>936.1</v>
      </c>
      <c r="G112" s="103">
        <v>700</v>
      </c>
      <c r="H112" s="103">
        <v>236.1</v>
      </c>
      <c r="I112" s="103">
        <v>0</v>
      </c>
      <c r="J112" s="103">
        <v>0</v>
      </c>
      <c r="K112" s="101" t="s">
        <v>489</v>
      </c>
    </row>
    <row r="113" spans="1:11" ht="15.75">
      <c r="A113" s="105" t="s">
        <v>644</v>
      </c>
      <c r="B113" s="106"/>
      <c r="C113" s="107"/>
      <c r="D113" s="103">
        <f>D103+D104+D105+D106+D107+D108+D109+D110+D111+D112</f>
        <v>7292.8</v>
      </c>
      <c r="E113" s="103">
        <f aca="true" t="shared" si="9" ref="E113:J113">E103+E104+E105+E106+E107+E108+E109+E110+E111+E112</f>
        <v>7378.8</v>
      </c>
      <c r="F113" s="103">
        <f t="shared" si="9"/>
        <v>7292.8</v>
      </c>
      <c r="G113" s="103">
        <f t="shared" si="9"/>
        <v>5800</v>
      </c>
      <c r="H113" s="103">
        <f t="shared" si="9"/>
        <v>1578.8</v>
      </c>
      <c r="I113" s="103">
        <f t="shared" si="9"/>
        <v>0</v>
      </c>
      <c r="J113" s="103">
        <f t="shared" si="9"/>
        <v>0</v>
      </c>
      <c r="K113" s="101"/>
    </row>
    <row r="114" spans="1:11" ht="15.75">
      <c r="A114" s="109" t="s">
        <v>637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1:11" ht="225">
      <c r="A115" s="101"/>
      <c r="B115" s="61" t="s">
        <v>640</v>
      </c>
      <c r="C115" s="103" t="s">
        <v>641</v>
      </c>
      <c r="D115" s="103">
        <v>4486</v>
      </c>
      <c r="E115" s="103">
        <v>1328.4</v>
      </c>
      <c r="F115" s="103">
        <v>4486</v>
      </c>
      <c r="G115" s="103">
        <v>518.063</v>
      </c>
      <c r="H115" s="103">
        <v>518.063</v>
      </c>
      <c r="I115" s="103"/>
      <c r="J115" s="103"/>
      <c r="K115" s="101" t="s">
        <v>643</v>
      </c>
    </row>
    <row r="116" spans="1:11" ht="15.75">
      <c r="A116" s="109" t="s">
        <v>642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1:11" ht="135">
      <c r="A117" s="101">
        <v>1</v>
      </c>
      <c r="B117" s="55" t="s">
        <v>228</v>
      </c>
      <c r="C117" s="101"/>
      <c r="D117" s="90">
        <v>19123</v>
      </c>
      <c r="E117" s="90">
        <v>14344.5</v>
      </c>
      <c r="F117" s="90">
        <v>2268.5</v>
      </c>
      <c r="G117" s="90">
        <v>12370.2</v>
      </c>
      <c r="H117" s="90">
        <v>1974.3</v>
      </c>
      <c r="I117" s="90">
        <v>0</v>
      </c>
      <c r="J117" s="101">
        <v>0</v>
      </c>
      <c r="K117" s="68" t="s">
        <v>229</v>
      </c>
    </row>
    <row r="118" spans="1:11" ht="75">
      <c r="A118" s="58" t="s">
        <v>230</v>
      </c>
      <c r="B118" s="55" t="s">
        <v>231</v>
      </c>
      <c r="C118" s="103" t="s">
        <v>232</v>
      </c>
      <c r="D118" s="90">
        <v>2033</v>
      </c>
      <c r="E118" s="90">
        <v>1210.4</v>
      </c>
      <c r="F118" s="90">
        <v>822.6</v>
      </c>
      <c r="G118" s="90">
        <v>1107.4</v>
      </c>
      <c r="H118" s="90">
        <v>103</v>
      </c>
      <c r="I118" s="101">
        <v>0</v>
      </c>
      <c r="J118" s="101">
        <v>0</v>
      </c>
      <c r="K118" s="68" t="s">
        <v>233</v>
      </c>
    </row>
    <row r="119" spans="1:11" ht="75">
      <c r="A119" s="58" t="s">
        <v>234</v>
      </c>
      <c r="B119" s="55" t="s">
        <v>235</v>
      </c>
      <c r="C119" s="103" t="s">
        <v>236</v>
      </c>
      <c r="D119" s="90">
        <v>1319</v>
      </c>
      <c r="E119" s="90">
        <v>1017</v>
      </c>
      <c r="F119" s="90">
        <v>302</v>
      </c>
      <c r="G119" s="90">
        <v>950</v>
      </c>
      <c r="H119" s="90">
        <v>67</v>
      </c>
      <c r="I119" s="101">
        <v>0</v>
      </c>
      <c r="J119" s="101">
        <v>0</v>
      </c>
      <c r="K119" s="68" t="s">
        <v>237</v>
      </c>
    </row>
    <row r="120" spans="1:11" ht="75">
      <c r="A120" s="58" t="s">
        <v>238</v>
      </c>
      <c r="B120" s="55" t="s">
        <v>239</v>
      </c>
      <c r="C120" s="103" t="s">
        <v>240</v>
      </c>
      <c r="D120" s="101">
        <v>1930</v>
      </c>
      <c r="E120" s="101">
        <v>1930</v>
      </c>
      <c r="F120" s="101">
        <v>0</v>
      </c>
      <c r="G120" s="101">
        <v>1832.5</v>
      </c>
      <c r="H120" s="101">
        <v>97.5</v>
      </c>
      <c r="I120" s="101">
        <v>0</v>
      </c>
      <c r="J120" s="101">
        <v>0</v>
      </c>
      <c r="K120" s="97"/>
    </row>
    <row r="121" spans="1:11" ht="285">
      <c r="A121" s="58" t="s">
        <v>241</v>
      </c>
      <c r="B121" s="55" t="s">
        <v>242</v>
      </c>
      <c r="C121" s="103"/>
      <c r="D121" s="101">
        <v>1490</v>
      </c>
      <c r="E121" s="101">
        <v>1436.6</v>
      </c>
      <c r="F121" s="101">
        <v>0</v>
      </c>
      <c r="G121" s="101">
        <v>1361.6</v>
      </c>
      <c r="H121" s="101">
        <v>75</v>
      </c>
      <c r="I121" s="101">
        <v>0</v>
      </c>
      <c r="J121" s="101">
        <v>0</v>
      </c>
      <c r="K121" s="68" t="s">
        <v>243</v>
      </c>
    </row>
    <row r="122" spans="1:11" ht="285">
      <c r="A122" s="58" t="s">
        <v>244</v>
      </c>
      <c r="B122" s="91" t="s">
        <v>245</v>
      </c>
      <c r="C122" s="103"/>
      <c r="D122" s="101">
        <v>1490</v>
      </c>
      <c r="E122" s="101">
        <v>1436.6</v>
      </c>
      <c r="F122" s="101">
        <v>0</v>
      </c>
      <c r="G122" s="101">
        <v>1362.2</v>
      </c>
      <c r="H122" s="101">
        <v>74.4</v>
      </c>
      <c r="I122" s="101">
        <v>0</v>
      </c>
      <c r="J122" s="101">
        <v>0</v>
      </c>
      <c r="K122" s="68" t="s">
        <v>243</v>
      </c>
    </row>
    <row r="123" spans="1:11" ht="285">
      <c r="A123" s="58" t="s">
        <v>246</v>
      </c>
      <c r="B123" s="55" t="s">
        <v>247</v>
      </c>
      <c r="C123" s="103"/>
      <c r="D123" s="101">
        <v>817</v>
      </c>
      <c r="E123" s="101">
        <v>756.7</v>
      </c>
      <c r="F123" s="101">
        <v>0</v>
      </c>
      <c r="G123" s="101">
        <v>683</v>
      </c>
      <c r="H123" s="101">
        <v>73.7</v>
      </c>
      <c r="I123" s="101">
        <v>0</v>
      </c>
      <c r="J123" s="101">
        <v>0</v>
      </c>
      <c r="K123" s="68" t="s">
        <v>248</v>
      </c>
    </row>
    <row r="124" spans="1:11" ht="285">
      <c r="A124" s="58" t="s">
        <v>249</v>
      </c>
      <c r="B124" s="55" t="s">
        <v>250</v>
      </c>
      <c r="C124" s="103"/>
      <c r="D124" s="101">
        <v>818</v>
      </c>
      <c r="E124" s="101">
        <v>764.6</v>
      </c>
      <c r="F124" s="101">
        <v>0</v>
      </c>
      <c r="G124" s="101">
        <v>714.3</v>
      </c>
      <c r="H124" s="101">
        <v>50.3</v>
      </c>
      <c r="I124" s="101">
        <v>0</v>
      </c>
      <c r="J124" s="101">
        <v>0</v>
      </c>
      <c r="K124" s="68" t="s">
        <v>243</v>
      </c>
    </row>
    <row r="125" spans="1:11" ht="285">
      <c r="A125" s="58" t="s">
        <v>251</v>
      </c>
      <c r="B125" s="103" t="s">
        <v>252</v>
      </c>
      <c r="C125" s="103"/>
      <c r="D125" s="101">
        <v>818</v>
      </c>
      <c r="E125" s="101">
        <v>765</v>
      </c>
      <c r="F125" s="101">
        <v>0</v>
      </c>
      <c r="G125" s="101">
        <v>715</v>
      </c>
      <c r="H125" s="101">
        <v>50</v>
      </c>
      <c r="I125" s="101">
        <v>0</v>
      </c>
      <c r="J125" s="101">
        <v>0</v>
      </c>
      <c r="K125" s="68" t="s">
        <v>253</v>
      </c>
    </row>
    <row r="126" spans="1:11" ht="285">
      <c r="A126" s="58" t="s">
        <v>254</v>
      </c>
      <c r="B126" s="55" t="s">
        <v>255</v>
      </c>
      <c r="C126" s="103"/>
      <c r="D126" s="101">
        <v>818</v>
      </c>
      <c r="E126" s="101">
        <v>765</v>
      </c>
      <c r="F126" s="101">
        <v>0</v>
      </c>
      <c r="G126" s="101">
        <v>713.6</v>
      </c>
      <c r="H126" s="101">
        <v>51.4</v>
      </c>
      <c r="I126" s="101">
        <v>0</v>
      </c>
      <c r="J126" s="101">
        <v>0</v>
      </c>
      <c r="K126" s="68" t="s">
        <v>253</v>
      </c>
    </row>
    <row r="127" spans="1:11" ht="285">
      <c r="A127" s="58" t="s">
        <v>256</v>
      </c>
      <c r="B127" s="55" t="s">
        <v>257</v>
      </c>
      <c r="C127" s="103"/>
      <c r="D127" s="101">
        <v>818</v>
      </c>
      <c r="E127" s="101">
        <v>764.5</v>
      </c>
      <c r="F127" s="101">
        <v>0</v>
      </c>
      <c r="G127" s="101">
        <v>723.5</v>
      </c>
      <c r="H127" s="101">
        <v>41</v>
      </c>
      <c r="I127" s="101">
        <v>0</v>
      </c>
      <c r="J127" s="101">
        <v>0</v>
      </c>
      <c r="K127" s="68" t="s">
        <v>258</v>
      </c>
    </row>
    <row r="128" spans="1:11" ht="120">
      <c r="A128" s="58" t="s">
        <v>259</v>
      </c>
      <c r="B128" s="55" t="s">
        <v>260</v>
      </c>
      <c r="C128" s="103"/>
      <c r="D128" s="101">
        <v>1180</v>
      </c>
      <c r="E128" s="101">
        <v>516.8</v>
      </c>
      <c r="F128" s="101">
        <v>169.4</v>
      </c>
      <c r="G128" s="101">
        <v>447.8</v>
      </c>
      <c r="H128" s="101">
        <v>69</v>
      </c>
      <c r="I128" s="101">
        <v>0</v>
      </c>
      <c r="J128" s="101">
        <v>0</v>
      </c>
      <c r="K128" s="68" t="s">
        <v>261</v>
      </c>
    </row>
    <row r="129" spans="1:11" ht="120">
      <c r="A129" s="58" t="s">
        <v>262</v>
      </c>
      <c r="B129" s="55" t="s">
        <v>263</v>
      </c>
      <c r="C129" s="103"/>
      <c r="D129" s="101">
        <v>1180</v>
      </c>
      <c r="E129" s="101">
        <v>500</v>
      </c>
      <c r="F129" s="101">
        <v>186.7</v>
      </c>
      <c r="G129" s="101">
        <v>431.3</v>
      </c>
      <c r="H129" s="101">
        <v>68.7</v>
      </c>
      <c r="I129" s="101">
        <v>0</v>
      </c>
      <c r="J129" s="101">
        <v>0</v>
      </c>
      <c r="K129" s="68" t="s">
        <v>264</v>
      </c>
    </row>
    <row r="130" spans="1:11" ht="285">
      <c r="A130" s="58" t="s">
        <v>265</v>
      </c>
      <c r="B130" s="55" t="s">
        <v>266</v>
      </c>
      <c r="C130" s="103"/>
      <c r="D130" s="101">
        <v>160</v>
      </c>
      <c r="E130" s="101">
        <v>110.3</v>
      </c>
      <c r="F130" s="101">
        <v>0</v>
      </c>
      <c r="G130" s="101">
        <v>90.3</v>
      </c>
      <c r="H130" s="101">
        <v>20</v>
      </c>
      <c r="I130" s="101">
        <v>0</v>
      </c>
      <c r="J130" s="101">
        <v>0</v>
      </c>
      <c r="K130" s="68" t="s">
        <v>267</v>
      </c>
    </row>
    <row r="131" spans="1:11" ht="105">
      <c r="A131" s="58" t="s">
        <v>268</v>
      </c>
      <c r="B131" s="55" t="s">
        <v>269</v>
      </c>
      <c r="C131" s="103"/>
      <c r="D131" s="90">
        <v>1180</v>
      </c>
      <c r="E131" s="90">
        <v>69</v>
      </c>
      <c r="F131" s="90">
        <v>618</v>
      </c>
      <c r="G131" s="90">
        <v>0</v>
      </c>
      <c r="H131" s="90">
        <v>69</v>
      </c>
      <c r="I131" s="90">
        <v>0</v>
      </c>
      <c r="J131" s="90">
        <v>0</v>
      </c>
      <c r="K131" s="68" t="s">
        <v>270</v>
      </c>
    </row>
    <row r="132" spans="1:11" ht="285">
      <c r="A132" s="58" t="s">
        <v>271</v>
      </c>
      <c r="B132" s="55" t="s">
        <v>272</v>
      </c>
      <c r="C132" s="103"/>
      <c r="D132" s="101">
        <v>818</v>
      </c>
      <c r="E132" s="101">
        <v>764.5</v>
      </c>
      <c r="F132" s="101">
        <v>0</v>
      </c>
      <c r="G132" s="101">
        <v>672</v>
      </c>
      <c r="H132" s="101">
        <v>92.5</v>
      </c>
      <c r="I132" s="101">
        <v>0</v>
      </c>
      <c r="J132" s="101">
        <v>0</v>
      </c>
      <c r="K132" s="68" t="s">
        <v>258</v>
      </c>
    </row>
    <row r="133" spans="1:11" ht="120">
      <c r="A133" s="58" t="s">
        <v>273</v>
      </c>
      <c r="B133" s="91" t="s">
        <v>274</v>
      </c>
      <c r="C133" s="103"/>
      <c r="D133" s="101">
        <v>1180</v>
      </c>
      <c r="E133" s="101">
        <v>516.4</v>
      </c>
      <c r="F133" s="90">
        <v>169.8</v>
      </c>
      <c r="G133" s="90">
        <v>447.8</v>
      </c>
      <c r="H133" s="90">
        <v>68.6</v>
      </c>
      <c r="I133" s="90">
        <v>0</v>
      </c>
      <c r="J133" s="90">
        <v>0</v>
      </c>
      <c r="K133" s="98" t="s">
        <v>275</v>
      </c>
    </row>
    <row r="134" spans="1:11" ht="285">
      <c r="A134" s="58" t="s">
        <v>276</v>
      </c>
      <c r="B134" s="55" t="s">
        <v>277</v>
      </c>
      <c r="C134" s="103"/>
      <c r="D134" s="101">
        <v>1074</v>
      </c>
      <c r="E134" s="101">
        <v>1021.1</v>
      </c>
      <c r="F134" s="101">
        <v>0</v>
      </c>
      <c r="G134" s="101">
        <v>117.9</v>
      </c>
      <c r="H134" s="101">
        <v>903.2</v>
      </c>
      <c r="I134" s="101">
        <v>0</v>
      </c>
      <c r="J134" s="101">
        <v>0</v>
      </c>
      <c r="K134" s="68" t="s">
        <v>278</v>
      </c>
    </row>
    <row r="135" spans="1:11" ht="120">
      <c r="A135" s="58" t="s">
        <v>279</v>
      </c>
      <c r="B135" s="55" t="s">
        <v>280</v>
      </c>
      <c r="C135" s="103"/>
      <c r="D135" s="101">
        <v>2274.942</v>
      </c>
      <c r="E135" s="101">
        <v>2217.95</v>
      </c>
      <c r="F135" s="101">
        <v>0</v>
      </c>
      <c r="G135" s="101">
        <v>2109.9</v>
      </c>
      <c r="H135" s="101">
        <v>108.05</v>
      </c>
      <c r="I135" s="101">
        <v>0</v>
      </c>
      <c r="J135" s="101">
        <v>0</v>
      </c>
      <c r="K135" s="68"/>
    </row>
    <row r="136" spans="1:11" ht="90">
      <c r="A136" s="58" t="s">
        <v>281</v>
      </c>
      <c r="B136" s="55" t="s">
        <v>282</v>
      </c>
      <c r="C136" s="103"/>
      <c r="D136" s="101">
        <v>51.942</v>
      </c>
      <c r="E136" s="101">
        <v>0</v>
      </c>
      <c r="F136" s="101">
        <v>0</v>
      </c>
      <c r="G136" s="101">
        <v>0</v>
      </c>
      <c r="H136" s="101">
        <v>0</v>
      </c>
      <c r="I136" s="101">
        <v>0</v>
      </c>
      <c r="J136" s="101">
        <v>0</v>
      </c>
      <c r="K136" s="68" t="s">
        <v>283</v>
      </c>
    </row>
    <row r="137" spans="1:11" ht="105">
      <c r="A137" s="58" t="s">
        <v>284</v>
      </c>
      <c r="B137" s="55" t="s">
        <v>285</v>
      </c>
      <c r="C137" s="103"/>
      <c r="D137" s="101">
        <v>171</v>
      </c>
      <c r="E137" s="101">
        <v>179.1</v>
      </c>
      <c r="F137" s="101">
        <v>0</v>
      </c>
      <c r="G137" s="101">
        <v>162.8</v>
      </c>
      <c r="H137" s="101">
        <v>16.3</v>
      </c>
      <c r="I137" s="101">
        <v>0</v>
      </c>
      <c r="J137" s="101">
        <v>0</v>
      </c>
      <c r="K137" s="68" t="s">
        <v>286</v>
      </c>
    </row>
    <row r="138" spans="1:11" ht="90">
      <c r="A138" s="58" t="s">
        <v>287</v>
      </c>
      <c r="B138" s="55" t="s">
        <v>288</v>
      </c>
      <c r="C138" s="103"/>
      <c r="D138" s="101">
        <v>171</v>
      </c>
      <c r="E138" s="101">
        <v>171</v>
      </c>
      <c r="F138" s="101">
        <v>0</v>
      </c>
      <c r="G138" s="101">
        <v>162.8</v>
      </c>
      <c r="H138" s="101">
        <v>8.2</v>
      </c>
      <c r="I138" s="101">
        <v>0</v>
      </c>
      <c r="J138" s="101">
        <v>0</v>
      </c>
      <c r="K138" s="68"/>
    </row>
    <row r="139" spans="1:11" ht="90">
      <c r="A139" s="58" t="s">
        <v>289</v>
      </c>
      <c r="B139" s="55" t="s">
        <v>290</v>
      </c>
      <c r="C139" s="103"/>
      <c r="D139" s="101">
        <v>171</v>
      </c>
      <c r="E139" s="101">
        <v>171.1</v>
      </c>
      <c r="F139" s="101">
        <v>0</v>
      </c>
      <c r="G139" s="101">
        <v>162.8</v>
      </c>
      <c r="H139" s="101">
        <v>8.3</v>
      </c>
      <c r="I139" s="101">
        <v>0</v>
      </c>
      <c r="J139" s="101">
        <v>0</v>
      </c>
      <c r="K139" s="68"/>
    </row>
    <row r="140" spans="1:11" ht="105">
      <c r="A140" s="58" t="s">
        <v>291</v>
      </c>
      <c r="B140" s="55" t="s">
        <v>292</v>
      </c>
      <c r="C140" s="103"/>
      <c r="D140" s="101">
        <v>171</v>
      </c>
      <c r="E140" s="101">
        <v>170</v>
      </c>
      <c r="F140" s="101">
        <v>0</v>
      </c>
      <c r="G140" s="101">
        <v>161.5</v>
      </c>
      <c r="H140" s="101">
        <v>8.5</v>
      </c>
      <c r="I140" s="101">
        <v>0</v>
      </c>
      <c r="J140" s="101">
        <v>0</v>
      </c>
      <c r="K140" s="68" t="s">
        <v>293</v>
      </c>
    </row>
    <row r="141" spans="1:11" ht="90">
      <c r="A141" s="58" t="s">
        <v>294</v>
      </c>
      <c r="B141" s="55" t="s">
        <v>295</v>
      </c>
      <c r="C141" s="103"/>
      <c r="D141" s="101">
        <v>171</v>
      </c>
      <c r="E141" s="101">
        <v>171</v>
      </c>
      <c r="F141" s="101">
        <v>0</v>
      </c>
      <c r="G141" s="101">
        <v>162.7</v>
      </c>
      <c r="H141" s="101">
        <v>8.3</v>
      </c>
      <c r="I141" s="101">
        <v>0</v>
      </c>
      <c r="J141" s="101">
        <v>0</v>
      </c>
      <c r="K141" s="68"/>
    </row>
    <row r="142" spans="1:11" ht="90">
      <c r="A142" s="58" t="s">
        <v>296</v>
      </c>
      <c r="B142" s="55" t="s">
        <v>297</v>
      </c>
      <c r="C142" s="101"/>
      <c r="D142" s="101">
        <v>171</v>
      </c>
      <c r="E142" s="101">
        <v>170</v>
      </c>
      <c r="F142" s="101">
        <v>0</v>
      </c>
      <c r="G142" s="101">
        <v>161.5</v>
      </c>
      <c r="H142" s="101">
        <v>8.5</v>
      </c>
      <c r="I142" s="101">
        <v>0</v>
      </c>
      <c r="J142" s="101">
        <v>0</v>
      </c>
      <c r="K142" s="68" t="s">
        <v>298</v>
      </c>
    </row>
    <row r="143" spans="1:11" ht="105">
      <c r="A143" s="58" t="s">
        <v>299</v>
      </c>
      <c r="B143" s="55" t="s">
        <v>300</v>
      </c>
      <c r="C143" s="103"/>
      <c r="D143" s="101">
        <v>171</v>
      </c>
      <c r="E143" s="101">
        <v>171</v>
      </c>
      <c r="F143" s="101">
        <v>0</v>
      </c>
      <c r="G143" s="101">
        <v>162.8</v>
      </c>
      <c r="H143" s="101">
        <v>8.2</v>
      </c>
      <c r="I143" s="101">
        <v>0</v>
      </c>
      <c r="J143" s="101">
        <v>0</v>
      </c>
      <c r="K143" s="68"/>
    </row>
    <row r="144" spans="1:11" ht="90">
      <c r="A144" s="58" t="s">
        <v>301</v>
      </c>
      <c r="B144" s="55" t="s">
        <v>302</v>
      </c>
      <c r="C144" s="103"/>
      <c r="D144" s="101">
        <v>171</v>
      </c>
      <c r="E144" s="101">
        <v>170</v>
      </c>
      <c r="F144" s="101">
        <v>0</v>
      </c>
      <c r="G144" s="101">
        <v>161.75</v>
      </c>
      <c r="H144" s="101">
        <v>8.25</v>
      </c>
      <c r="I144" s="101">
        <v>0</v>
      </c>
      <c r="J144" s="101">
        <v>0</v>
      </c>
      <c r="K144" s="68" t="s">
        <v>298</v>
      </c>
    </row>
    <row r="145" spans="1:11" ht="90">
      <c r="A145" s="58" t="s">
        <v>303</v>
      </c>
      <c r="B145" s="55" t="s">
        <v>304</v>
      </c>
      <c r="C145" s="103"/>
      <c r="D145" s="101">
        <v>171</v>
      </c>
      <c r="E145" s="101">
        <v>171</v>
      </c>
      <c r="F145" s="101">
        <v>0</v>
      </c>
      <c r="G145" s="101">
        <v>162.8</v>
      </c>
      <c r="H145" s="101">
        <v>8.2</v>
      </c>
      <c r="I145" s="101">
        <v>0</v>
      </c>
      <c r="J145" s="101">
        <v>0</v>
      </c>
      <c r="K145" s="68"/>
    </row>
    <row r="146" spans="1:11" ht="105">
      <c r="A146" s="58" t="s">
        <v>305</v>
      </c>
      <c r="B146" s="55" t="s">
        <v>306</v>
      </c>
      <c r="C146" s="103"/>
      <c r="D146" s="101">
        <v>171</v>
      </c>
      <c r="E146" s="101">
        <v>162.75</v>
      </c>
      <c r="F146" s="101">
        <v>0</v>
      </c>
      <c r="G146" s="101">
        <v>162.75</v>
      </c>
      <c r="H146" s="101">
        <v>0</v>
      </c>
      <c r="I146" s="101">
        <v>0</v>
      </c>
      <c r="J146" s="101">
        <v>0</v>
      </c>
      <c r="K146" s="68" t="s">
        <v>307</v>
      </c>
    </row>
    <row r="147" spans="1:11" ht="120">
      <c r="A147" s="58" t="s">
        <v>308</v>
      </c>
      <c r="B147" s="55" t="s">
        <v>309</v>
      </c>
      <c r="C147" s="103"/>
      <c r="D147" s="101">
        <v>171</v>
      </c>
      <c r="E147" s="101">
        <v>170</v>
      </c>
      <c r="F147" s="101">
        <v>0</v>
      </c>
      <c r="G147" s="101">
        <v>161.5</v>
      </c>
      <c r="H147" s="101">
        <v>8.5</v>
      </c>
      <c r="I147" s="101">
        <v>0</v>
      </c>
      <c r="J147" s="101">
        <v>0</v>
      </c>
      <c r="K147" s="68" t="s">
        <v>298</v>
      </c>
    </row>
    <row r="148" spans="1:11" ht="90">
      <c r="A148" s="58" t="s">
        <v>310</v>
      </c>
      <c r="B148" s="55" t="s">
        <v>311</v>
      </c>
      <c r="C148" s="103"/>
      <c r="D148" s="101">
        <v>171</v>
      </c>
      <c r="E148" s="101">
        <v>170</v>
      </c>
      <c r="F148" s="101">
        <v>0</v>
      </c>
      <c r="G148" s="101">
        <v>161.5</v>
      </c>
      <c r="H148" s="101">
        <v>8.5</v>
      </c>
      <c r="I148" s="101">
        <v>0</v>
      </c>
      <c r="J148" s="101">
        <v>0</v>
      </c>
      <c r="K148" s="68" t="s">
        <v>298</v>
      </c>
    </row>
    <row r="149" spans="1:11" ht="90">
      <c r="A149" s="58" t="s">
        <v>312</v>
      </c>
      <c r="B149" s="55" t="s">
        <v>313</v>
      </c>
      <c r="C149" s="103"/>
      <c r="D149" s="101">
        <v>171</v>
      </c>
      <c r="E149" s="101">
        <v>171</v>
      </c>
      <c r="F149" s="101">
        <v>0</v>
      </c>
      <c r="G149" s="101">
        <v>162.7</v>
      </c>
      <c r="H149" s="101">
        <v>8.3</v>
      </c>
      <c r="I149" s="101">
        <v>0</v>
      </c>
      <c r="J149" s="101">
        <v>0</v>
      </c>
      <c r="K149" s="68"/>
    </row>
    <row r="150" spans="1:11" ht="15.75">
      <c r="A150" s="105" t="s">
        <v>644</v>
      </c>
      <c r="B150" s="106"/>
      <c r="C150" s="107"/>
      <c r="D150" s="92">
        <f>D117+D135</f>
        <v>21397.942</v>
      </c>
      <c r="E150" s="92">
        <f aca="true" t="shared" si="10" ref="E150:J150">E117+E135</f>
        <v>16562.45</v>
      </c>
      <c r="F150" s="92">
        <f t="shared" si="10"/>
        <v>2268.5</v>
      </c>
      <c r="G150" s="92">
        <f t="shared" si="10"/>
        <v>14480.1</v>
      </c>
      <c r="H150" s="92">
        <f t="shared" si="10"/>
        <v>2082.35</v>
      </c>
      <c r="I150" s="92">
        <f t="shared" si="10"/>
        <v>0</v>
      </c>
      <c r="J150" s="92">
        <f t="shared" si="10"/>
        <v>0</v>
      </c>
      <c r="K150" s="68"/>
    </row>
    <row r="151" spans="1:11" ht="15.75">
      <c r="A151" s="109" t="s">
        <v>638</v>
      </c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1:11" ht="63">
      <c r="A152" s="101">
        <v>1</v>
      </c>
      <c r="B152" s="101" t="s">
        <v>543</v>
      </c>
      <c r="C152" s="101"/>
      <c r="D152" s="101">
        <v>900</v>
      </c>
      <c r="E152" s="101">
        <v>900</v>
      </c>
      <c r="F152" s="101">
        <v>900</v>
      </c>
      <c r="G152" s="101">
        <v>700</v>
      </c>
      <c r="H152" s="101">
        <v>200</v>
      </c>
      <c r="I152" s="101">
        <v>0</v>
      </c>
      <c r="J152" s="101">
        <v>0</v>
      </c>
      <c r="K152" s="101"/>
    </row>
    <row r="153" spans="1:11" ht="110.25">
      <c r="A153" s="58" t="s">
        <v>230</v>
      </c>
      <c r="B153" s="101" t="s">
        <v>544</v>
      </c>
      <c r="C153" s="101"/>
      <c r="D153" s="101">
        <v>760</v>
      </c>
      <c r="E153" s="101">
        <v>760</v>
      </c>
      <c r="F153" s="101">
        <v>760</v>
      </c>
      <c r="G153" s="101">
        <v>700</v>
      </c>
      <c r="H153" s="101">
        <v>60</v>
      </c>
      <c r="I153" s="101">
        <v>0</v>
      </c>
      <c r="J153" s="101">
        <v>0</v>
      </c>
      <c r="K153" s="101" t="s">
        <v>667</v>
      </c>
    </row>
    <row r="154" spans="1:11" ht="346.5">
      <c r="A154" s="58" t="s">
        <v>234</v>
      </c>
      <c r="B154" s="101" t="s">
        <v>545</v>
      </c>
      <c r="C154" s="101"/>
      <c r="D154" s="101">
        <v>140</v>
      </c>
      <c r="E154" s="101">
        <v>140</v>
      </c>
      <c r="F154" s="101">
        <v>140</v>
      </c>
      <c r="G154" s="101"/>
      <c r="H154" s="101">
        <v>140</v>
      </c>
      <c r="I154" s="101"/>
      <c r="J154" s="101"/>
      <c r="K154" s="93" t="s">
        <v>546</v>
      </c>
    </row>
    <row r="155" spans="1:12" ht="31.5">
      <c r="A155" s="101">
        <v>1</v>
      </c>
      <c r="B155" s="55" t="s">
        <v>183</v>
      </c>
      <c r="C155" s="103" t="s">
        <v>450</v>
      </c>
      <c r="D155" s="56">
        <f>D156</f>
        <v>1900</v>
      </c>
      <c r="E155" s="56">
        <f aca="true" t="shared" si="11" ref="E155:J155">E156</f>
        <v>1887.7</v>
      </c>
      <c r="F155" s="56">
        <f t="shared" si="11"/>
        <v>1500</v>
      </c>
      <c r="G155" s="56">
        <f t="shared" si="11"/>
        <v>0</v>
      </c>
      <c r="H155" s="56">
        <f t="shared" si="11"/>
        <v>1487.7</v>
      </c>
      <c r="I155" s="56">
        <f t="shared" si="11"/>
        <v>400</v>
      </c>
      <c r="J155" s="56">
        <f t="shared" si="11"/>
        <v>400</v>
      </c>
      <c r="K155" s="101"/>
      <c r="L155" s="51">
        <f>E155-G155-H155-J155</f>
        <v>0</v>
      </c>
    </row>
    <row r="156" spans="1:12" ht="157.5">
      <c r="A156" s="58" t="s">
        <v>230</v>
      </c>
      <c r="B156" s="55" t="s">
        <v>541</v>
      </c>
      <c r="C156" s="103" t="s">
        <v>450</v>
      </c>
      <c r="D156" s="57">
        <v>1900</v>
      </c>
      <c r="E156" s="57">
        <v>1887.7</v>
      </c>
      <c r="F156" s="57">
        <v>1500</v>
      </c>
      <c r="G156" s="57">
        <v>0</v>
      </c>
      <c r="H156" s="57">
        <v>1487.7</v>
      </c>
      <c r="I156" s="57">
        <v>400</v>
      </c>
      <c r="J156" s="57">
        <v>400</v>
      </c>
      <c r="K156" s="101" t="s">
        <v>542</v>
      </c>
      <c r="L156" s="51">
        <f>E156-G156-H156-J156</f>
        <v>0</v>
      </c>
    </row>
    <row r="157" spans="1:11" ht="15.75">
      <c r="A157" s="116" t="s">
        <v>540</v>
      </c>
      <c r="B157" s="119"/>
      <c r="C157" s="119"/>
      <c r="D157" s="119"/>
      <c r="E157" s="119"/>
      <c r="F157" s="119"/>
      <c r="G157" s="119"/>
      <c r="H157" s="119"/>
      <c r="I157" s="119"/>
      <c r="J157" s="119"/>
      <c r="K157" s="120"/>
    </row>
    <row r="158" spans="1:11" ht="173.25">
      <c r="A158" s="101">
        <v>1</v>
      </c>
      <c r="B158" s="91" t="s">
        <v>530</v>
      </c>
      <c r="C158" s="101" t="s">
        <v>531</v>
      </c>
      <c r="D158" s="101">
        <v>67.2</v>
      </c>
      <c r="E158" s="101">
        <v>43.2</v>
      </c>
      <c r="F158" s="101">
        <v>43.2</v>
      </c>
      <c r="G158" s="101">
        <v>0</v>
      </c>
      <c r="H158" s="101">
        <v>43.2</v>
      </c>
      <c r="I158" s="101">
        <v>24</v>
      </c>
      <c r="J158" s="101">
        <v>0</v>
      </c>
      <c r="K158" s="101" t="s">
        <v>532</v>
      </c>
    </row>
    <row r="159" spans="1:11" ht="94.5">
      <c r="A159" s="101">
        <v>2</v>
      </c>
      <c r="B159" s="104" t="s">
        <v>533</v>
      </c>
      <c r="C159" s="101" t="s">
        <v>531</v>
      </c>
      <c r="D159" s="101">
        <v>90.102</v>
      </c>
      <c r="E159" s="101">
        <v>0</v>
      </c>
      <c r="F159" s="101">
        <v>90.102</v>
      </c>
      <c r="G159" s="101">
        <v>0</v>
      </c>
      <c r="H159" s="101"/>
      <c r="I159" s="101">
        <v>0</v>
      </c>
      <c r="J159" s="101">
        <v>0</v>
      </c>
      <c r="K159" s="101" t="s">
        <v>662</v>
      </c>
    </row>
    <row r="160" spans="1:11" ht="315">
      <c r="A160" s="101">
        <v>3</v>
      </c>
      <c r="B160" s="104" t="s">
        <v>534</v>
      </c>
      <c r="C160" s="101" t="s">
        <v>531</v>
      </c>
      <c r="D160" s="101">
        <v>12</v>
      </c>
      <c r="E160" s="101">
        <v>12</v>
      </c>
      <c r="F160" s="101">
        <v>12</v>
      </c>
      <c r="G160" s="101">
        <v>0</v>
      </c>
      <c r="H160" s="101">
        <v>12</v>
      </c>
      <c r="I160" s="101">
        <v>0</v>
      </c>
      <c r="J160" s="101">
        <v>0</v>
      </c>
      <c r="K160" s="101" t="s">
        <v>535</v>
      </c>
    </row>
    <row r="161" spans="1:11" ht="204.75">
      <c r="A161" s="101">
        <v>4</v>
      </c>
      <c r="B161" s="104" t="s">
        <v>536</v>
      </c>
      <c r="C161" s="101" t="s">
        <v>531</v>
      </c>
      <c r="D161" s="101">
        <v>9.8</v>
      </c>
      <c r="E161" s="101">
        <v>9.8</v>
      </c>
      <c r="F161" s="101">
        <v>9.8</v>
      </c>
      <c r="G161" s="101">
        <v>0</v>
      </c>
      <c r="H161" s="101">
        <v>9.8</v>
      </c>
      <c r="I161" s="101">
        <v>0</v>
      </c>
      <c r="J161" s="101">
        <v>0</v>
      </c>
      <c r="K161" s="101" t="s">
        <v>537</v>
      </c>
    </row>
    <row r="162" spans="1:11" ht="204.75">
      <c r="A162" s="101">
        <v>5</v>
      </c>
      <c r="B162" s="104" t="s">
        <v>538</v>
      </c>
      <c r="C162" s="101" t="s">
        <v>531</v>
      </c>
      <c r="D162" s="101">
        <v>26</v>
      </c>
      <c r="E162" s="101">
        <v>26</v>
      </c>
      <c r="F162" s="101">
        <v>26</v>
      </c>
      <c r="G162" s="101">
        <v>0</v>
      </c>
      <c r="H162" s="101">
        <v>26</v>
      </c>
      <c r="I162" s="101">
        <v>0</v>
      </c>
      <c r="J162" s="101">
        <v>0</v>
      </c>
      <c r="K162" s="101" t="s">
        <v>539</v>
      </c>
    </row>
    <row r="163" spans="1:11" ht="31.5" customHeight="1">
      <c r="A163" s="105" t="s">
        <v>644</v>
      </c>
      <c r="B163" s="106"/>
      <c r="C163" s="107"/>
      <c r="D163" s="57">
        <f>D152+D158+D159++D155+D160+D162</f>
        <v>2995.302</v>
      </c>
      <c r="E163" s="57">
        <f aca="true" t="shared" si="12" ref="E163:J163">E152+E158+E159++E155+E160+E162</f>
        <v>2868.9</v>
      </c>
      <c r="F163" s="57">
        <f t="shared" si="12"/>
        <v>2571.302</v>
      </c>
      <c r="G163" s="57">
        <f t="shared" si="12"/>
        <v>700</v>
      </c>
      <c r="H163" s="57">
        <f t="shared" si="12"/>
        <v>1768.9</v>
      </c>
      <c r="I163" s="57">
        <f t="shared" si="12"/>
        <v>424</v>
      </c>
      <c r="J163" s="57">
        <f t="shared" si="12"/>
        <v>400</v>
      </c>
      <c r="K163" s="92"/>
    </row>
    <row r="164" spans="1:11" ht="15.75">
      <c r="A164" s="109" t="s">
        <v>639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1:11" ht="173.25">
      <c r="A165" s="52">
        <v>1</v>
      </c>
      <c r="B165" s="59" t="s">
        <v>523</v>
      </c>
      <c r="C165" s="52" t="s">
        <v>450</v>
      </c>
      <c r="D165" s="52">
        <v>20000</v>
      </c>
      <c r="E165" s="52">
        <f>G165</f>
        <v>16725.8</v>
      </c>
      <c r="F165" s="52">
        <v>20000</v>
      </c>
      <c r="G165" s="52">
        <v>16725.8</v>
      </c>
      <c r="H165" s="52"/>
      <c r="I165" s="52">
        <v>0</v>
      </c>
      <c r="J165" s="52"/>
      <c r="K165" s="52" t="s">
        <v>664</v>
      </c>
    </row>
    <row r="166" spans="1:11" ht="110.25">
      <c r="A166" s="52">
        <v>2</v>
      </c>
      <c r="B166" s="65" t="s">
        <v>524</v>
      </c>
      <c r="C166" s="52" t="s">
        <v>450</v>
      </c>
      <c r="D166" s="52">
        <v>4300</v>
      </c>
      <c r="E166" s="52">
        <v>5566</v>
      </c>
      <c r="F166" s="52">
        <v>4300</v>
      </c>
      <c r="G166" s="52">
        <v>2699</v>
      </c>
      <c r="H166" s="52"/>
      <c r="I166" s="52">
        <v>500</v>
      </c>
      <c r="J166" s="52">
        <v>1777</v>
      </c>
      <c r="K166" s="90" t="s">
        <v>668</v>
      </c>
    </row>
    <row r="167" spans="1:11" ht="47.25">
      <c r="A167" s="52">
        <v>3</v>
      </c>
      <c r="B167" s="64" t="s">
        <v>525</v>
      </c>
      <c r="C167" s="52" t="s">
        <v>450</v>
      </c>
      <c r="D167" s="52">
        <v>4000</v>
      </c>
      <c r="E167" s="52">
        <v>3019</v>
      </c>
      <c r="F167" s="52">
        <v>3500</v>
      </c>
      <c r="G167" s="52">
        <v>39</v>
      </c>
      <c r="H167" s="52">
        <v>0</v>
      </c>
      <c r="I167" s="52">
        <v>500</v>
      </c>
      <c r="J167" s="52">
        <v>2980</v>
      </c>
      <c r="K167" s="52" t="s">
        <v>526</v>
      </c>
    </row>
    <row r="168" spans="1:11" ht="63">
      <c r="A168" s="52">
        <v>4</v>
      </c>
      <c r="B168" s="65" t="s">
        <v>527</v>
      </c>
      <c r="C168" s="52" t="s">
        <v>450</v>
      </c>
      <c r="D168" s="52">
        <v>17000</v>
      </c>
      <c r="E168" s="52">
        <f>G168+J168</f>
        <v>7781</v>
      </c>
      <c r="F168" s="52">
        <v>17000</v>
      </c>
      <c r="G168" s="52">
        <v>4131</v>
      </c>
      <c r="H168" s="52"/>
      <c r="I168" s="52">
        <v>5000</v>
      </c>
      <c r="J168" s="52">
        <v>3650</v>
      </c>
      <c r="K168" s="52" t="s">
        <v>663</v>
      </c>
    </row>
    <row r="169" spans="1:11" ht="47.25">
      <c r="A169" s="52"/>
      <c r="B169" s="65" t="s">
        <v>528</v>
      </c>
      <c r="C169" s="52" t="s">
        <v>450</v>
      </c>
      <c r="D169" s="52">
        <v>100</v>
      </c>
      <c r="E169" s="52"/>
      <c r="F169" s="52">
        <v>100</v>
      </c>
      <c r="G169" s="52"/>
      <c r="H169" s="52"/>
      <c r="I169" s="52">
        <v>0</v>
      </c>
      <c r="J169" s="52"/>
      <c r="K169" s="52"/>
    </row>
    <row r="170" spans="1:11" ht="45">
      <c r="A170" s="52">
        <v>5</v>
      </c>
      <c r="B170" s="59" t="s">
        <v>529</v>
      </c>
      <c r="C170" s="52" t="s">
        <v>450</v>
      </c>
      <c r="D170" s="64">
        <v>10000</v>
      </c>
      <c r="E170" s="64">
        <v>450</v>
      </c>
      <c r="F170" s="64">
        <v>7000</v>
      </c>
      <c r="G170" s="64"/>
      <c r="H170" s="64"/>
      <c r="I170" s="52">
        <v>3000</v>
      </c>
      <c r="J170" s="64">
        <v>450</v>
      </c>
      <c r="K170" s="52" t="s">
        <v>665</v>
      </c>
    </row>
    <row r="171" spans="1:11" ht="15.75">
      <c r="A171" s="105" t="s">
        <v>644</v>
      </c>
      <c r="B171" s="106"/>
      <c r="C171" s="107"/>
      <c r="D171" s="64">
        <f>D165+D166+D167+D168+D170+D169</f>
        <v>55400</v>
      </c>
      <c r="E171" s="64">
        <f>G171+H171+J171</f>
        <v>32451.8</v>
      </c>
      <c r="F171" s="64">
        <f>D171-I171</f>
        <v>46400</v>
      </c>
      <c r="G171" s="64">
        <f>G165+G166+G167+G168+G170+G169</f>
        <v>23594.8</v>
      </c>
      <c r="H171" s="64">
        <f>H165+H166+H167+H168+H170+H169</f>
        <v>0</v>
      </c>
      <c r="I171" s="64">
        <f>I165+I166+I167+I168+I170+I169</f>
        <v>9000</v>
      </c>
      <c r="J171" s="64">
        <f>J165+J166+J167+J168+J170+J169</f>
        <v>8857</v>
      </c>
      <c r="K171" s="52"/>
    </row>
    <row r="172" spans="1:11" ht="15.75">
      <c r="A172" s="109" t="s">
        <v>15</v>
      </c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1:11" ht="110.25">
      <c r="A173" s="101"/>
      <c r="B173" s="55" t="s">
        <v>456</v>
      </c>
      <c r="C173" s="103" t="s">
        <v>457</v>
      </c>
      <c r="D173" s="103">
        <v>54707</v>
      </c>
      <c r="E173" s="103">
        <v>53807</v>
      </c>
      <c r="F173" s="103">
        <v>54707</v>
      </c>
      <c r="G173" s="103">
        <v>49100</v>
      </c>
      <c r="H173" s="103">
        <v>4707</v>
      </c>
      <c r="I173" s="103"/>
      <c r="J173" s="103"/>
      <c r="K173" s="101" t="s">
        <v>666</v>
      </c>
    </row>
    <row r="174" spans="1:11" ht="15.75">
      <c r="A174" s="109" t="s">
        <v>16</v>
      </c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1:11" ht="15">
      <c r="A175" s="105" t="s">
        <v>632</v>
      </c>
      <c r="B175" s="106"/>
      <c r="C175" s="106"/>
      <c r="D175" s="106"/>
      <c r="E175" s="106"/>
      <c r="F175" s="106"/>
      <c r="G175" s="106"/>
      <c r="H175" s="106"/>
      <c r="I175" s="106"/>
      <c r="J175" s="106"/>
      <c r="K175" s="107"/>
    </row>
    <row r="176" spans="1:11" ht="15.75">
      <c r="A176" s="121" t="s">
        <v>645</v>
      </c>
      <c r="B176" s="122"/>
      <c r="C176" s="123"/>
      <c r="D176" s="94">
        <f aca="true" t="shared" si="13" ref="D176:J176">D23+D40+D47+D84+D87+D97+D113+D115+D150+D163+D171+D173</f>
        <v>365060.384</v>
      </c>
      <c r="E176" s="94">
        <f t="shared" si="13"/>
        <v>313168.35</v>
      </c>
      <c r="F176" s="94">
        <f t="shared" si="13"/>
        <v>325097.24199999997</v>
      </c>
      <c r="G176" s="94">
        <f t="shared" si="13"/>
        <v>262752.56299999997</v>
      </c>
      <c r="H176" s="94">
        <f t="shared" si="13"/>
        <v>36498.712999999996</v>
      </c>
      <c r="I176" s="94">
        <f t="shared" si="13"/>
        <v>22239.4</v>
      </c>
      <c r="J176" s="94">
        <f t="shared" si="13"/>
        <v>13624.8</v>
      </c>
      <c r="K176" s="101"/>
    </row>
    <row r="177" spans="1:11" ht="31.5" customHeight="1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</row>
    <row r="178" spans="1:11" ht="34.5" customHeight="1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</row>
  </sheetData>
  <sheetProtection/>
  <mergeCells count="42">
    <mergeCell ref="A176:C176"/>
    <mergeCell ref="A157:K157"/>
    <mergeCell ref="A42:K42"/>
    <mergeCell ref="A175:K175"/>
    <mergeCell ref="A23:C23"/>
    <mergeCell ref="A40:C40"/>
    <mergeCell ref="H1:K1"/>
    <mergeCell ref="A114:K114"/>
    <mergeCell ref="B6:B8"/>
    <mergeCell ref="D6:J6"/>
    <mergeCell ref="A87:C87"/>
    <mergeCell ref="A174:K174"/>
    <mergeCell ref="A10:K10"/>
    <mergeCell ref="A6:A8"/>
    <mergeCell ref="A90:K90"/>
    <mergeCell ref="A151:K151"/>
    <mergeCell ref="A43:K43"/>
    <mergeCell ref="A85:K85"/>
    <mergeCell ref="A47:C47"/>
    <mergeCell ref="A84:C84"/>
    <mergeCell ref="A97:C97"/>
    <mergeCell ref="A113:C113"/>
    <mergeCell ref="A178:K178"/>
    <mergeCell ref="A177:K177"/>
    <mergeCell ref="A4:K4"/>
    <mergeCell ref="A102:K102"/>
    <mergeCell ref="A172:K172"/>
    <mergeCell ref="A98:K98"/>
    <mergeCell ref="A99:K99"/>
    <mergeCell ref="A41:K41"/>
    <mergeCell ref="A150:C150"/>
    <mergeCell ref="A163:C163"/>
    <mergeCell ref="A171:C171"/>
    <mergeCell ref="D7:E7"/>
    <mergeCell ref="I7:J7"/>
    <mergeCell ref="A48:K48"/>
    <mergeCell ref="A88:K88"/>
    <mergeCell ref="C6:C8"/>
    <mergeCell ref="A92:K92"/>
    <mergeCell ref="A24:K24"/>
    <mergeCell ref="A116:K116"/>
    <mergeCell ref="A164:K164"/>
  </mergeCells>
  <printOptions/>
  <pageMargins left="0.2" right="0.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31">
      <selection activeCell="F43" sqref="F43"/>
    </sheetView>
  </sheetViews>
  <sheetFormatPr defaultColWidth="9.140625" defaultRowHeight="15"/>
  <cols>
    <col min="1" max="1" width="7.140625" style="0" customWidth="1"/>
    <col min="2" max="2" width="18.00390625" style="0" customWidth="1"/>
    <col min="3" max="3" width="22.7109375" style="0" customWidth="1"/>
    <col min="4" max="4" width="13.7109375" style="0" customWidth="1"/>
    <col min="5" max="5" width="22.00390625" style="0" customWidth="1"/>
    <col min="6" max="6" width="23.140625" style="0" customWidth="1"/>
    <col min="7" max="7" width="18.140625" style="0" customWidth="1"/>
  </cols>
  <sheetData>
    <row r="2" spans="1:7" ht="33" customHeight="1">
      <c r="A2" s="126" t="s">
        <v>30</v>
      </c>
      <c r="B2" s="126"/>
      <c r="C2" s="126"/>
      <c r="D2" s="126"/>
      <c r="E2" s="126"/>
      <c r="F2" s="126"/>
      <c r="G2" s="126"/>
    </row>
    <row r="4" spans="1:7" ht="63">
      <c r="A4" s="15" t="s">
        <v>0</v>
      </c>
      <c r="B4" s="14" t="s">
        <v>19</v>
      </c>
      <c r="C4" s="14" t="s">
        <v>20</v>
      </c>
      <c r="D4" s="14" t="s">
        <v>21</v>
      </c>
      <c r="E4" s="14" t="s">
        <v>22</v>
      </c>
      <c r="F4" s="14" t="s">
        <v>23</v>
      </c>
      <c r="G4" s="14" t="s">
        <v>24</v>
      </c>
    </row>
    <row r="5" spans="1:7" ht="15.75">
      <c r="A5" s="124" t="s">
        <v>25</v>
      </c>
      <c r="B5" s="124"/>
      <c r="C5" s="124"/>
      <c r="D5" s="124"/>
      <c r="E5" s="124"/>
      <c r="F5" s="124"/>
      <c r="G5" s="124"/>
    </row>
    <row r="6" spans="1:7" ht="78.75">
      <c r="A6" s="44">
        <v>1</v>
      </c>
      <c r="B6" s="14" t="s">
        <v>548</v>
      </c>
      <c r="C6" s="14" t="s">
        <v>549</v>
      </c>
      <c r="D6" s="14" t="s">
        <v>550</v>
      </c>
      <c r="E6" s="14" t="s">
        <v>551</v>
      </c>
      <c r="F6" s="14" t="s">
        <v>552</v>
      </c>
      <c r="G6" s="14" t="s">
        <v>553</v>
      </c>
    </row>
    <row r="7" spans="1:7" ht="78.75">
      <c r="A7" s="44">
        <v>2</v>
      </c>
      <c r="B7" s="14" t="s">
        <v>554</v>
      </c>
      <c r="C7" s="14" t="s">
        <v>555</v>
      </c>
      <c r="D7" s="14" t="s">
        <v>556</v>
      </c>
      <c r="E7" s="14" t="s">
        <v>557</v>
      </c>
      <c r="F7" s="14" t="s">
        <v>558</v>
      </c>
      <c r="G7" s="14" t="s">
        <v>553</v>
      </c>
    </row>
    <row r="8" spans="1:7" ht="346.5">
      <c r="A8" s="44">
        <v>3</v>
      </c>
      <c r="B8" s="14" t="s">
        <v>559</v>
      </c>
      <c r="C8" s="14" t="s">
        <v>560</v>
      </c>
      <c r="D8" s="14" t="s">
        <v>561</v>
      </c>
      <c r="E8" s="14" t="s">
        <v>562</v>
      </c>
      <c r="F8" s="14" t="s">
        <v>558</v>
      </c>
      <c r="G8" s="14" t="s">
        <v>553</v>
      </c>
    </row>
    <row r="9" spans="1:7" ht="15.75">
      <c r="A9" s="125" t="s">
        <v>29</v>
      </c>
      <c r="B9" s="125"/>
      <c r="C9" s="125"/>
      <c r="D9" s="125"/>
      <c r="E9" s="125"/>
      <c r="F9" s="125"/>
      <c r="G9" s="125"/>
    </row>
    <row r="10" spans="1:7" ht="189">
      <c r="A10" s="44" t="s">
        <v>26</v>
      </c>
      <c r="B10" s="14" t="s">
        <v>548</v>
      </c>
      <c r="C10" s="14" t="s">
        <v>563</v>
      </c>
      <c r="D10" s="14" t="s">
        <v>564</v>
      </c>
      <c r="E10" s="14" t="s">
        <v>565</v>
      </c>
      <c r="F10" s="14" t="s">
        <v>566</v>
      </c>
      <c r="G10" s="14" t="s">
        <v>553</v>
      </c>
    </row>
    <row r="11" spans="1:7" ht="141.75">
      <c r="A11" s="44" t="s">
        <v>27</v>
      </c>
      <c r="B11" s="14" t="s">
        <v>548</v>
      </c>
      <c r="C11" s="14" t="s">
        <v>549</v>
      </c>
      <c r="D11" s="14">
        <v>2014</v>
      </c>
      <c r="E11" s="14" t="s">
        <v>551</v>
      </c>
      <c r="F11" s="14" t="s">
        <v>567</v>
      </c>
      <c r="G11" s="8"/>
    </row>
    <row r="12" spans="1:7" ht="126">
      <c r="A12" s="44">
        <v>3</v>
      </c>
      <c r="B12" s="8" t="s">
        <v>559</v>
      </c>
      <c r="C12" s="8" t="s">
        <v>568</v>
      </c>
      <c r="D12" s="8" t="s">
        <v>564</v>
      </c>
      <c r="E12" s="8" t="s">
        <v>569</v>
      </c>
      <c r="F12" s="8" t="s">
        <v>570</v>
      </c>
      <c r="G12" s="8" t="s">
        <v>553</v>
      </c>
    </row>
    <row r="13" spans="1:7" ht="94.5">
      <c r="A13" s="44">
        <v>4</v>
      </c>
      <c r="B13" s="8" t="s">
        <v>559</v>
      </c>
      <c r="C13" s="14" t="s">
        <v>571</v>
      </c>
      <c r="D13" s="14" t="s">
        <v>572</v>
      </c>
      <c r="E13" s="14" t="s">
        <v>573</v>
      </c>
      <c r="F13" s="14" t="s">
        <v>574</v>
      </c>
      <c r="G13" s="8" t="s">
        <v>553</v>
      </c>
    </row>
    <row r="14" spans="1:7" ht="78.75">
      <c r="A14" s="45">
        <v>5</v>
      </c>
      <c r="B14" s="8" t="s">
        <v>559</v>
      </c>
      <c r="C14" s="46" t="s">
        <v>575</v>
      </c>
      <c r="D14" s="46" t="s">
        <v>576</v>
      </c>
      <c r="E14" s="8" t="s">
        <v>573</v>
      </c>
      <c r="F14" s="46" t="s">
        <v>577</v>
      </c>
      <c r="G14" s="8" t="s">
        <v>553</v>
      </c>
    </row>
    <row r="15" spans="1:7" ht="299.25">
      <c r="A15" s="47">
        <v>6</v>
      </c>
      <c r="B15" s="15" t="s">
        <v>548</v>
      </c>
      <c r="C15" s="14" t="s">
        <v>578</v>
      </c>
      <c r="D15" s="14" t="s">
        <v>579</v>
      </c>
      <c r="E15" s="14" t="s">
        <v>580</v>
      </c>
      <c r="F15" s="14" t="s">
        <v>581</v>
      </c>
      <c r="G15" s="8" t="s">
        <v>553</v>
      </c>
    </row>
    <row r="16" spans="1:7" ht="94.5">
      <c r="A16" s="47">
        <v>7</v>
      </c>
      <c r="B16" s="15" t="s">
        <v>582</v>
      </c>
      <c r="C16" s="14" t="s">
        <v>583</v>
      </c>
      <c r="D16" s="14" t="s">
        <v>584</v>
      </c>
      <c r="E16" s="14" t="s">
        <v>585</v>
      </c>
      <c r="F16" s="14" t="s">
        <v>586</v>
      </c>
      <c r="G16" s="8" t="s">
        <v>553</v>
      </c>
    </row>
    <row r="17" spans="1:7" ht="78.75">
      <c r="A17" s="47">
        <v>8</v>
      </c>
      <c r="B17" s="14" t="s">
        <v>554</v>
      </c>
      <c r="C17" s="14" t="s">
        <v>587</v>
      </c>
      <c r="D17" s="14" t="s">
        <v>584</v>
      </c>
      <c r="E17" s="14" t="s">
        <v>588</v>
      </c>
      <c r="F17" s="14" t="s">
        <v>589</v>
      </c>
      <c r="G17" s="8" t="s">
        <v>553</v>
      </c>
    </row>
    <row r="18" spans="1:7" ht="78.75">
      <c r="A18" s="44">
        <v>9</v>
      </c>
      <c r="B18" s="14" t="s">
        <v>554</v>
      </c>
      <c r="C18" s="14" t="s">
        <v>590</v>
      </c>
      <c r="D18" s="14" t="s">
        <v>591</v>
      </c>
      <c r="E18" s="14" t="s">
        <v>592</v>
      </c>
      <c r="F18" s="14" t="s">
        <v>593</v>
      </c>
      <c r="G18" s="8" t="s">
        <v>553</v>
      </c>
    </row>
    <row r="19" spans="1:7" ht="78.75">
      <c r="A19" s="44">
        <v>10</v>
      </c>
      <c r="B19" s="14" t="s">
        <v>554</v>
      </c>
      <c r="C19" s="14" t="s">
        <v>594</v>
      </c>
      <c r="D19" s="14">
        <v>2014</v>
      </c>
      <c r="E19" s="14" t="s">
        <v>585</v>
      </c>
      <c r="F19" s="14" t="s">
        <v>595</v>
      </c>
      <c r="G19" s="8" t="s">
        <v>553</v>
      </c>
    </row>
    <row r="20" spans="1:7" ht="94.5">
      <c r="A20" s="48">
        <v>11</v>
      </c>
      <c r="B20" s="14" t="s">
        <v>554</v>
      </c>
      <c r="C20" s="14" t="s">
        <v>596</v>
      </c>
      <c r="D20" s="14">
        <v>2014</v>
      </c>
      <c r="E20" s="14" t="s">
        <v>585</v>
      </c>
      <c r="F20" s="14" t="s">
        <v>597</v>
      </c>
      <c r="G20" s="8" t="s">
        <v>553</v>
      </c>
    </row>
    <row r="21" spans="1:7" ht="78.75">
      <c r="A21" s="48">
        <v>12</v>
      </c>
      <c r="B21" s="14" t="s">
        <v>554</v>
      </c>
      <c r="C21" s="14" t="s">
        <v>598</v>
      </c>
      <c r="D21" s="14" t="s">
        <v>599</v>
      </c>
      <c r="E21" s="14" t="s">
        <v>585</v>
      </c>
      <c r="F21" s="14"/>
      <c r="G21" s="8" t="s">
        <v>553</v>
      </c>
    </row>
    <row r="22" spans="1:7" ht="94.5">
      <c r="A22" s="48">
        <v>13</v>
      </c>
      <c r="B22" s="14" t="s">
        <v>554</v>
      </c>
      <c r="C22" s="14" t="s">
        <v>600</v>
      </c>
      <c r="D22" s="14">
        <v>2013</v>
      </c>
      <c r="E22" s="14" t="s">
        <v>585</v>
      </c>
      <c r="F22" s="14" t="s">
        <v>601</v>
      </c>
      <c r="G22" s="8" t="s">
        <v>553</v>
      </c>
    </row>
    <row r="23" spans="1:7" ht="267.75">
      <c r="A23" s="10">
        <v>14</v>
      </c>
      <c r="B23" s="14" t="s">
        <v>554</v>
      </c>
      <c r="C23" s="14" t="s">
        <v>602</v>
      </c>
      <c r="D23" s="14" t="s">
        <v>603</v>
      </c>
      <c r="E23" s="14" t="s">
        <v>604</v>
      </c>
      <c r="F23" s="49"/>
      <c r="G23" s="8" t="s">
        <v>553</v>
      </c>
    </row>
    <row r="24" spans="1:7" ht="78.75">
      <c r="A24" s="10">
        <v>15</v>
      </c>
      <c r="B24" s="14" t="s">
        <v>554</v>
      </c>
      <c r="C24" s="14" t="s">
        <v>605</v>
      </c>
      <c r="D24" s="14" t="s">
        <v>606</v>
      </c>
      <c r="E24" s="14" t="s">
        <v>607</v>
      </c>
      <c r="F24" s="14"/>
      <c r="G24" s="8" t="s">
        <v>553</v>
      </c>
    </row>
    <row r="25" spans="1:7" ht="78.75">
      <c r="A25" s="10">
        <v>16</v>
      </c>
      <c r="B25" s="14" t="s">
        <v>548</v>
      </c>
      <c r="C25" s="14" t="s">
        <v>608</v>
      </c>
      <c r="D25" s="14" t="s">
        <v>609</v>
      </c>
      <c r="E25" s="14" t="s">
        <v>450</v>
      </c>
      <c r="F25" s="14"/>
      <c r="G25" s="8" t="s">
        <v>553</v>
      </c>
    </row>
    <row r="26" spans="1:7" ht="78.75">
      <c r="A26" s="10">
        <v>17</v>
      </c>
      <c r="B26" s="14" t="s">
        <v>548</v>
      </c>
      <c r="C26" s="14" t="s">
        <v>610</v>
      </c>
      <c r="D26" s="14" t="s">
        <v>611</v>
      </c>
      <c r="E26" s="14" t="s">
        <v>612</v>
      </c>
      <c r="F26" s="14"/>
      <c r="G26" s="8" t="s">
        <v>553</v>
      </c>
    </row>
    <row r="27" spans="1:7" ht="78.75">
      <c r="A27" s="10">
        <v>18</v>
      </c>
      <c r="B27" s="14" t="s">
        <v>559</v>
      </c>
      <c r="C27" s="14" t="s">
        <v>613</v>
      </c>
      <c r="D27" s="14" t="s">
        <v>609</v>
      </c>
      <c r="E27" s="14" t="s">
        <v>614</v>
      </c>
      <c r="F27" s="14" t="s">
        <v>615</v>
      </c>
      <c r="G27" s="8" t="s">
        <v>553</v>
      </c>
    </row>
    <row r="28" spans="1:7" ht="78.75">
      <c r="A28" s="10">
        <v>19</v>
      </c>
      <c r="B28" s="14" t="s">
        <v>559</v>
      </c>
      <c r="C28" s="14" t="s">
        <v>616</v>
      </c>
      <c r="D28" s="14" t="s">
        <v>617</v>
      </c>
      <c r="E28" s="14" t="s">
        <v>614</v>
      </c>
      <c r="F28" s="14"/>
      <c r="G28" s="8"/>
    </row>
    <row r="29" spans="1:7" ht="47.25">
      <c r="A29" s="10">
        <v>20</v>
      </c>
      <c r="B29" s="14" t="s">
        <v>559</v>
      </c>
      <c r="C29" s="14" t="s">
        <v>618</v>
      </c>
      <c r="D29" s="14" t="s">
        <v>606</v>
      </c>
      <c r="E29" s="14" t="s">
        <v>619</v>
      </c>
      <c r="F29" s="14"/>
      <c r="G29" s="8"/>
    </row>
    <row r="30" spans="1:7" ht="47.25">
      <c r="A30" s="10">
        <v>21</v>
      </c>
      <c r="B30" s="14" t="s">
        <v>554</v>
      </c>
      <c r="C30" s="14" t="s">
        <v>620</v>
      </c>
      <c r="D30" s="14" t="s">
        <v>621</v>
      </c>
      <c r="E30" s="14" t="s">
        <v>619</v>
      </c>
      <c r="F30" s="14"/>
      <c r="G30" s="8"/>
    </row>
    <row r="31" spans="1:7" ht="47.25">
      <c r="A31" s="10">
        <v>22</v>
      </c>
      <c r="B31" s="14" t="s">
        <v>554</v>
      </c>
      <c r="C31" s="14" t="s">
        <v>622</v>
      </c>
      <c r="D31" s="14" t="s">
        <v>599</v>
      </c>
      <c r="E31" s="14" t="s">
        <v>614</v>
      </c>
      <c r="F31" s="14"/>
      <c r="G31" s="8"/>
    </row>
    <row r="32" spans="1:7" ht="31.5">
      <c r="A32" s="10">
        <v>23</v>
      </c>
      <c r="B32" s="14" t="s">
        <v>623</v>
      </c>
      <c r="C32" s="14" t="s">
        <v>624</v>
      </c>
      <c r="D32" s="100" t="s">
        <v>677</v>
      </c>
      <c r="E32" s="14" t="s">
        <v>614</v>
      </c>
      <c r="F32" s="14"/>
      <c r="G32" s="8"/>
    </row>
    <row r="33" spans="1:7" ht="63">
      <c r="A33" s="10">
        <v>24</v>
      </c>
      <c r="B33" s="14" t="s">
        <v>559</v>
      </c>
      <c r="C33" s="14" t="s">
        <v>625</v>
      </c>
      <c r="D33" s="14">
        <v>2015</v>
      </c>
      <c r="E33" s="14" t="s">
        <v>626</v>
      </c>
      <c r="F33" s="14"/>
      <c r="G33" s="8"/>
    </row>
    <row r="34" spans="1:7" ht="63">
      <c r="A34" s="10">
        <v>25</v>
      </c>
      <c r="B34" s="14" t="s">
        <v>559</v>
      </c>
      <c r="C34" s="14" t="s">
        <v>625</v>
      </c>
      <c r="D34" s="14">
        <v>2016</v>
      </c>
      <c r="E34" s="14" t="s">
        <v>627</v>
      </c>
      <c r="F34" s="14"/>
      <c r="G34" s="8"/>
    </row>
    <row r="35" spans="1:7" ht="47.25">
      <c r="A35" s="50">
        <v>26</v>
      </c>
      <c r="B35" s="14" t="s">
        <v>559</v>
      </c>
      <c r="C35" s="18" t="s">
        <v>628</v>
      </c>
      <c r="D35" s="14">
        <v>2016</v>
      </c>
      <c r="E35" s="14" t="s">
        <v>629</v>
      </c>
      <c r="F35" s="18"/>
      <c r="G35" s="8"/>
    </row>
    <row r="36" spans="1:7" ht="47.25">
      <c r="A36" s="50">
        <v>27</v>
      </c>
      <c r="B36" s="14" t="s">
        <v>559</v>
      </c>
      <c r="C36" s="18" t="s">
        <v>625</v>
      </c>
      <c r="D36" s="14">
        <v>2016</v>
      </c>
      <c r="E36" s="14" t="s">
        <v>630</v>
      </c>
      <c r="F36" s="18"/>
      <c r="G36" s="8"/>
    </row>
  </sheetData>
  <sheetProtection/>
  <mergeCells count="3">
    <mergeCell ref="A5:G5"/>
    <mergeCell ref="A9:G9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0"/>
  <sheetViews>
    <sheetView tabSelected="1" zoomScalePageLayoutView="0" workbookViewId="0" topLeftCell="A1">
      <pane xSplit="1" ySplit="7" topLeftCell="B14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99" sqref="M99"/>
    </sheetView>
  </sheetViews>
  <sheetFormatPr defaultColWidth="9.140625" defaultRowHeight="15"/>
  <cols>
    <col min="1" max="1" width="5.57421875" style="7" customWidth="1"/>
    <col min="2" max="2" width="25.28125" style="7" customWidth="1"/>
    <col min="3" max="3" width="15.00390625" style="7" customWidth="1"/>
    <col min="4" max="4" width="9.57421875" style="7" customWidth="1"/>
    <col min="5" max="5" width="9.140625" style="7" customWidth="1"/>
    <col min="6" max="6" width="12.00390625" style="7" customWidth="1"/>
    <col min="7" max="7" width="14.421875" style="7" customWidth="1"/>
    <col min="8" max="8" width="12.140625" style="7" customWidth="1"/>
    <col min="9" max="9" width="11.57421875" style="7" bestFit="1" customWidth="1"/>
    <col min="10" max="11" width="9.140625" style="7" customWidth="1"/>
    <col min="12" max="12" width="11.57421875" style="7" bestFit="1" customWidth="1"/>
    <col min="13" max="16384" width="9.140625" style="7" customWidth="1"/>
  </cols>
  <sheetData>
    <row r="2" spans="1:8" ht="33.75" customHeight="1">
      <c r="A2" s="154" t="s">
        <v>38</v>
      </c>
      <c r="B2" s="154"/>
      <c r="C2" s="154"/>
      <c r="D2" s="154"/>
      <c r="E2" s="154"/>
      <c r="F2" s="154"/>
      <c r="G2" s="154"/>
      <c r="H2" s="154"/>
    </row>
    <row r="4" spans="1:8" ht="34.5" customHeight="1">
      <c r="A4" s="127" t="s">
        <v>0</v>
      </c>
      <c r="B4" s="127" t="s">
        <v>31</v>
      </c>
      <c r="C4" s="127" t="s">
        <v>32</v>
      </c>
      <c r="D4" s="127" t="s">
        <v>33</v>
      </c>
      <c r="E4" s="127" t="s">
        <v>34</v>
      </c>
      <c r="F4" s="127"/>
      <c r="G4" s="127" t="s">
        <v>35</v>
      </c>
      <c r="H4" s="127" t="s">
        <v>37</v>
      </c>
    </row>
    <row r="5" spans="1:8" ht="15.75">
      <c r="A5" s="127"/>
      <c r="B5" s="127"/>
      <c r="C5" s="127"/>
      <c r="D5" s="127"/>
      <c r="E5" s="14" t="s">
        <v>8</v>
      </c>
      <c r="F5" s="14" t="s">
        <v>9</v>
      </c>
      <c r="G5" s="127"/>
      <c r="H5" s="127"/>
    </row>
    <row r="6" spans="1:8" ht="15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ht="15.75">
      <c r="A7" s="151" t="s">
        <v>36</v>
      </c>
      <c r="B7" s="151"/>
      <c r="C7" s="151"/>
      <c r="D7" s="151"/>
      <c r="E7" s="151"/>
      <c r="F7" s="151"/>
      <c r="G7" s="151"/>
      <c r="H7" s="151"/>
    </row>
    <row r="8" spans="1:8" ht="63.75" customHeight="1">
      <c r="A8" s="14" t="s">
        <v>26</v>
      </c>
      <c r="B8" s="18" t="s">
        <v>39</v>
      </c>
      <c r="C8" s="2" t="s">
        <v>40</v>
      </c>
      <c r="D8" s="14">
        <v>70.85</v>
      </c>
      <c r="E8" s="14">
        <v>70.86</v>
      </c>
      <c r="F8" s="4">
        <v>70.813</v>
      </c>
      <c r="G8" s="6">
        <f>F8/E8*100</f>
        <v>99.93367202935366</v>
      </c>
      <c r="H8" s="6">
        <f>F8/D8*100</f>
        <v>99.94777699364856</v>
      </c>
    </row>
    <row r="9" spans="1:8" ht="80.25" customHeight="1">
      <c r="A9" s="14" t="s">
        <v>27</v>
      </c>
      <c r="B9" s="1" t="s">
        <v>41</v>
      </c>
      <c r="C9" s="3" t="s">
        <v>42</v>
      </c>
      <c r="D9" s="14">
        <v>12.83</v>
      </c>
      <c r="E9" s="14">
        <v>12.9</v>
      </c>
      <c r="F9" s="4">
        <v>12.9</v>
      </c>
      <c r="G9" s="6">
        <f aca="true" t="shared" si="0" ref="G9:G22">F9/E9*100</f>
        <v>100</v>
      </c>
      <c r="H9" s="6">
        <f aca="true" t="shared" si="1" ref="H9:H22">F9/D9*100</f>
        <v>100.54559625876851</v>
      </c>
    </row>
    <row r="10" spans="1:8" ht="63" customHeight="1">
      <c r="A10" s="14" t="s">
        <v>28</v>
      </c>
      <c r="B10" s="1" t="s">
        <v>43</v>
      </c>
      <c r="C10" s="3" t="s">
        <v>44</v>
      </c>
      <c r="D10" s="14">
        <v>14.72</v>
      </c>
      <c r="E10" s="14">
        <v>14.68</v>
      </c>
      <c r="F10" s="4">
        <v>13.6</v>
      </c>
      <c r="G10" s="6">
        <f t="shared" si="0"/>
        <v>92.64305177111717</v>
      </c>
      <c r="H10" s="6">
        <f t="shared" si="1"/>
        <v>92.39130434782608</v>
      </c>
    </row>
    <row r="11" spans="1:8" ht="47.25" customHeight="1">
      <c r="A11" s="14" t="s">
        <v>45</v>
      </c>
      <c r="B11" s="18" t="s">
        <v>46</v>
      </c>
      <c r="C11" s="2" t="s">
        <v>47</v>
      </c>
      <c r="D11" s="14">
        <v>26.012</v>
      </c>
      <c r="E11" s="14">
        <v>26.287</v>
      </c>
      <c r="F11" s="21">
        <v>25.19</v>
      </c>
      <c r="G11" s="6">
        <f t="shared" si="0"/>
        <v>95.82683455700537</v>
      </c>
      <c r="H11" s="6">
        <f t="shared" si="1"/>
        <v>96.83992003690605</v>
      </c>
    </row>
    <row r="12" spans="1:8" ht="47.25" customHeight="1">
      <c r="A12" s="14" t="s">
        <v>48</v>
      </c>
      <c r="B12" s="18" t="s">
        <v>49</v>
      </c>
      <c r="C12" s="2" t="s">
        <v>50</v>
      </c>
      <c r="D12" s="14">
        <v>7093.8</v>
      </c>
      <c r="E12" s="14">
        <v>7819.6</v>
      </c>
      <c r="F12" s="21">
        <v>8068.4</v>
      </c>
      <c r="G12" s="6">
        <f t="shared" si="0"/>
        <v>103.18174842702949</v>
      </c>
      <c r="H12" s="6">
        <f t="shared" si="1"/>
        <v>113.73875778849134</v>
      </c>
    </row>
    <row r="13" spans="1:8" ht="63">
      <c r="A13" s="14" t="s">
        <v>51</v>
      </c>
      <c r="B13" s="18" t="s">
        <v>52</v>
      </c>
      <c r="C13" s="2" t="s">
        <v>50</v>
      </c>
      <c r="D13" s="14">
        <v>108.7</v>
      </c>
      <c r="E13" s="14">
        <v>101.7</v>
      </c>
      <c r="F13" s="21">
        <v>106.4</v>
      </c>
      <c r="G13" s="6">
        <f t="shared" si="0"/>
        <v>104.62143559488692</v>
      </c>
      <c r="H13" s="6">
        <f t="shared" si="1"/>
        <v>97.88408463661455</v>
      </c>
    </row>
    <row r="14" spans="1:8" ht="47.25">
      <c r="A14" s="135" t="s">
        <v>53</v>
      </c>
      <c r="B14" s="18" t="s">
        <v>65</v>
      </c>
      <c r="C14" s="2"/>
      <c r="D14" s="18"/>
      <c r="E14" s="18"/>
      <c r="F14" s="21"/>
      <c r="G14" s="18"/>
      <c r="H14" s="18"/>
    </row>
    <row r="15" spans="1:8" ht="15.75">
      <c r="A15" s="137"/>
      <c r="B15" s="18" t="s">
        <v>54</v>
      </c>
      <c r="C15" s="18" t="s">
        <v>50</v>
      </c>
      <c r="D15" s="18">
        <v>22899.1</v>
      </c>
      <c r="E15" s="18">
        <v>28143</v>
      </c>
      <c r="F15" s="18">
        <v>24470</v>
      </c>
      <c r="G15" s="6">
        <f t="shared" si="0"/>
        <v>86.94879721422734</v>
      </c>
      <c r="H15" s="6">
        <f t="shared" si="1"/>
        <v>106.86009493822901</v>
      </c>
    </row>
    <row r="16" spans="1:8" ht="31.5">
      <c r="A16" s="137"/>
      <c r="B16" s="18" t="s">
        <v>55</v>
      </c>
      <c r="C16" s="18" t="s">
        <v>50</v>
      </c>
      <c r="D16" s="18">
        <v>13192.7</v>
      </c>
      <c r="E16" s="18">
        <v>14762.6</v>
      </c>
      <c r="F16" s="18">
        <v>14636</v>
      </c>
      <c r="G16" s="6">
        <f t="shared" si="0"/>
        <v>99.14242748567325</v>
      </c>
      <c r="H16" s="6">
        <f t="shared" si="1"/>
        <v>110.94014113866002</v>
      </c>
    </row>
    <row r="17" spans="1:8" ht="31.5">
      <c r="A17" s="137"/>
      <c r="B17" s="18" t="s">
        <v>56</v>
      </c>
      <c r="C17" s="18" t="s">
        <v>50</v>
      </c>
      <c r="D17" s="18">
        <v>9225.3</v>
      </c>
      <c r="E17" s="18">
        <v>10295.4</v>
      </c>
      <c r="F17" s="18">
        <v>10295.4</v>
      </c>
      <c r="G17" s="6">
        <f t="shared" si="0"/>
        <v>100</v>
      </c>
      <c r="H17" s="6">
        <f t="shared" si="1"/>
        <v>111.5996227764951</v>
      </c>
    </row>
    <row r="18" spans="1:8" ht="63">
      <c r="A18" s="137"/>
      <c r="B18" s="18" t="s">
        <v>57</v>
      </c>
      <c r="C18" s="18" t="s">
        <v>50</v>
      </c>
      <c r="D18" s="18">
        <v>14335</v>
      </c>
      <c r="E18" s="18">
        <v>19233.3</v>
      </c>
      <c r="F18" s="18">
        <v>18960</v>
      </c>
      <c r="G18" s="6">
        <f t="shared" si="0"/>
        <v>98.57902700004679</v>
      </c>
      <c r="H18" s="6">
        <f t="shared" si="1"/>
        <v>132.26369026857344</v>
      </c>
    </row>
    <row r="19" spans="1:8" ht="47.25">
      <c r="A19" s="137"/>
      <c r="B19" s="18" t="s">
        <v>58</v>
      </c>
      <c r="C19" s="18" t="s">
        <v>50</v>
      </c>
      <c r="D19" s="18">
        <v>21537.7</v>
      </c>
      <c r="E19" s="18">
        <v>24284.5</v>
      </c>
      <c r="F19" s="18">
        <v>24452</v>
      </c>
      <c r="G19" s="6">
        <f t="shared" si="0"/>
        <v>100.68974036937142</v>
      </c>
      <c r="H19" s="6">
        <f t="shared" si="1"/>
        <v>113.53115699447945</v>
      </c>
    </row>
    <row r="20" spans="1:8" ht="15.75">
      <c r="A20" s="136"/>
      <c r="B20" s="18" t="s">
        <v>59</v>
      </c>
      <c r="C20" s="18" t="s">
        <v>50</v>
      </c>
      <c r="D20" s="18">
        <v>9359</v>
      </c>
      <c r="E20" s="18">
        <v>13623</v>
      </c>
      <c r="F20" s="18">
        <v>11674.5</v>
      </c>
      <c r="G20" s="6">
        <f t="shared" si="0"/>
        <v>85.69698304338252</v>
      </c>
      <c r="H20" s="6">
        <f t="shared" si="1"/>
        <v>124.74089112084626</v>
      </c>
    </row>
    <row r="21" spans="1:8" ht="105" customHeight="1">
      <c r="A21" s="14" t="s">
        <v>60</v>
      </c>
      <c r="B21" s="18" t="s">
        <v>61</v>
      </c>
      <c r="C21" s="18" t="s">
        <v>62</v>
      </c>
      <c r="D21" s="18">
        <v>73.7</v>
      </c>
      <c r="E21" s="18">
        <v>77</v>
      </c>
      <c r="F21" s="9">
        <v>82</v>
      </c>
      <c r="G21" s="6">
        <f t="shared" si="0"/>
        <v>106.49350649350649</v>
      </c>
      <c r="H21" s="6">
        <f t="shared" si="1"/>
        <v>111.2618724559023</v>
      </c>
    </row>
    <row r="22" spans="1:9" ht="110.25" customHeight="1">
      <c r="A22" s="16" t="s">
        <v>63</v>
      </c>
      <c r="B22" s="19" t="s">
        <v>64</v>
      </c>
      <c r="C22" s="19" t="s">
        <v>62</v>
      </c>
      <c r="D22" s="19">
        <v>1.3</v>
      </c>
      <c r="E22" s="19">
        <v>1.3</v>
      </c>
      <c r="F22" s="19">
        <v>1</v>
      </c>
      <c r="G22" s="6">
        <f t="shared" si="0"/>
        <v>76.92307692307692</v>
      </c>
      <c r="H22" s="6">
        <f t="shared" si="1"/>
        <v>76.92307692307692</v>
      </c>
      <c r="I22" s="39"/>
    </row>
    <row r="23" spans="1:8" ht="15.75">
      <c r="A23" s="139" t="s">
        <v>66</v>
      </c>
      <c r="B23" s="139"/>
      <c r="C23" s="139"/>
      <c r="D23" s="139"/>
      <c r="E23" s="139"/>
      <c r="F23" s="139"/>
      <c r="G23" s="139"/>
      <c r="H23" s="139"/>
    </row>
    <row r="24" spans="1:8" ht="15.75">
      <c r="A24" s="139" t="s">
        <v>67</v>
      </c>
      <c r="B24" s="139"/>
      <c r="C24" s="139"/>
      <c r="D24" s="151"/>
      <c r="E24" s="151"/>
      <c r="F24" s="139"/>
      <c r="G24" s="139"/>
      <c r="H24" s="139"/>
    </row>
    <row r="25" spans="1:8" ht="47.25">
      <c r="A25" s="14" t="s">
        <v>68</v>
      </c>
      <c r="B25" s="18" t="s">
        <v>69</v>
      </c>
      <c r="C25" s="36" t="s">
        <v>62</v>
      </c>
      <c r="D25" s="37">
        <v>71.1</v>
      </c>
      <c r="E25" s="37">
        <v>75</v>
      </c>
      <c r="F25" s="38">
        <v>79</v>
      </c>
      <c r="G25" s="6">
        <f aca="true" t="shared" si="2" ref="G25:G35">F25/E25*100</f>
        <v>105.33333333333333</v>
      </c>
      <c r="H25" s="6">
        <f>F25/D25*100</f>
        <v>111.11111111111111</v>
      </c>
    </row>
    <row r="26" spans="1:8" ht="63">
      <c r="A26" s="8" t="s">
        <v>70</v>
      </c>
      <c r="B26" s="9" t="s">
        <v>71</v>
      </c>
      <c r="C26" s="23" t="s">
        <v>72</v>
      </c>
      <c r="D26" s="8">
        <v>65</v>
      </c>
      <c r="E26" s="8">
        <v>75</v>
      </c>
      <c r="F26" s="24">
        <v>75</v>
      </c>
      <c r="G26" s="25">
        <f t="shared" si="2"/>
        <v>100</v>
      </c>
      <c r="H26" s="25">
        <f aca="true" t="shared" si="3" ref="H26:H35">F26/D26*100</f>
        <v>115.38461538461537</v>
      </c>
    </row>
    <row r="27" spans="1:8" ht="64.5" customHeight="1">
      <c r="A27" s="8" t="s">
        <v>73</v>
      </c>
      <c r="B27" s="9" t="s">
        <v>74</v>
      </c>
      <c r="C27" s="23" t="s">
        <v>75</v>
      </c>
      <c r="D27" s="8">
        <v>532</v>
      </c>
      <c r="E27" s="8">
        <v>521</v>
      </c>
      <c r="F27" s="24">
        <v>724</v>
      </c>
      <c r="G27" s="25">
        <f t="shared" si="2"/>
        <v>138.96353166986563</v>
      </c>
      <c r="H27" s="25">
        <f t="shared" si="3"/>
        <v>136.09022556390977</v>
      </c>
    </row>
    <row r="28" spans="1:8" ht="31.5" customHeight="1">
      <c r="A28" s="8" t="s">
        <v>76</v>
      </c>
      <c r="B28" s="9" t="s">
        <v>77</v>
      </c>
      <c r="C28" s="23" t="s">
        <v>78</v>
      </c>
      <c r="D28" s="8">
        <v>0</v>
      </c>
      <c r="E28" s="8">
        <v>0</v>
      </c>
      <c r="F28" s="24">
        <v>0</v>
      </c>
      <c r="G28" s="9"/>
      <c r="H28" s="26"/>
    </row>
    <row r="29" spans="1:8" ht="31.5" customHeight="1">
      <c r="A29" s="8" t="s">
        <v>79</v>
      </c>
      <c r="B29" s="9" t="s">
        <v>80</v>
      </c>
      <c r="C29" s="23" t="s">
        <v>78</v>
      </c>
      <c r="D29" s="8"/>
      <c r="E29" s="8"/>
      <c r="F29" s="24"/>
      <c r="G29" s="9"/>
      <c r="H29" s="9"/>
    </row>
    <row r="30" spans="1:8" ht="47.25">
      <c r="A30" s="8" t="s">
        <v>81</v>
      </c>
      <c r="B30" s="9" t="s">
        <v>82</v>
      </c>
      <c r="C30" s="23" t="s">
        <v>78</v>
      </c>
      <c r="D30" s="27" t="s">
        <v>215</v>
      </c>
      <c r="E30" s="8" t="s">
        <v>216</v>
      </c>
      <c r="F30" s="28" t="s">
        <v>216</v>
      </c>
      <c r="G30" s="9"/>
      <c r="H30" s="9"/>
    </row>
    <row r="31" spans="1:8" ht="47.25">
      <c r="A31" s="8" t="s">
        <v>83</v>
      </c>
      <c r="B31" s="9" t="s">
        <v>84</v>
      </c>
      <c r="C31" s="23" t="s">
        <v>78</v>
      </c>
      <c r="D31" s="8">
        <v>0</v>
      </c>
      <c r="E31" s="8">
        <v>0</v>
      </c>
      <c r="F31" s="24">
        <v>0</v>
      </c>
      <c r="G31" s="9"/>
      <c r="H31" s="9"/>
    </row>
    <row r="32" spans="1:8" ht="47.25">
      <c r="A32" s="8" t="s">
        <v>85</v>
      </c>
      <c r="B32" s="9" t="s">
        <v>86</v>
      </c>
      <c r="C32" s="23" t="s">
        <v>78</v>
      </c>
      <c r="D32" s="8">
        <v>10</v>
      </c>
      <c r="E32" s="8">
        <v>7</v>
      </c>
      <c r="F32" s="24">
        <v>11</v>
      </c>
      <c r="G32" s="25">
        <f t="shared" si="2"/>
        <v>157.14285714285714</v>
      </c>
      <c r="H32" s="9">
        <f t="shared" si="3"/>
        <v>110.00000000000001</v>
      </c>
    </row>
    <row r="33" spans="1:8" ht="47.25">
      <c r="A33" s="8" t="s">
        <v>87</v>
      </c>
      <c r="B33" s="9" t="s">
        <v>88</v>
      </c>
      <c r="C33" s="23" t="s">
        <v>62</v>
      </c>
      <c r="D33" s="8">
        <v>93</v>
      </c>
      <c r="E33" s="8">
        <v>93</v>
      </c>
      <c r="F33" s="24">
        <v>93</v>
      </c>
      <c r="G33" s="9">
        <f t="shared" si="2"/>
        <v>100</v>
      </c>
      <c r="H33" s="9">
        <f t="shared" si="3"/>
        <v>100</v>
      </c>
    </row>
    <row r="34" spans="1:8" ht="47.25">
      <c r="A34" s="29" t="s">
        <v>89</v>
      </c>
      <c r="B34" s="30" t="s">
        <v>90</v>
      </c>
      <c r="C34" s="31" t="s">
        <v>91</v>
      </c>
      <c r="D34" s="8">
        <v>13.7</v>
      </c>
      <c r="E34" s="8">
        <v>14.04</v>
      </c>
      <c r="F34" s="32">
        <v>14.16</v>
      </c>
      <c r="G34" s="25">
        <f>F34/E34*100</f>
        <v>100.85470085470085</v>
      </c>
      <c r="H34" s="25">
        <f>F34/D34*100</f>
        <v>103.35766423357664</v>
      </c>
    </row>
    <row r="35" spans="1:8" ht="63">
      <c r="A35" s="29" t="s">
        <v>93</v>
      </c>
      <c r="B35" s="30" t="s">
        <v>491</v>
      </c>
      <c r="C35" s="31" t="s">
        <v>91</v>
      </c>
      <c r="D35" s="8">
        <v>13.7</v>
      </c>
      <c r="E35" s="8">
        <v>14.04</v>
      </c>
      <c r="F35" s="32">
        <v>14.16</v>
      </c>
      <c r="G35" s="25">
        <f t="shared" si="2"/>
        <v>100.85470085470085</v>
      </c>
      <c r="H35" s="25">
        <f t="shared" si="3"/>
        <v>103.35766423357664</v>
      </c>
    </row>
    <row r="36" spans="1:8" ht="15.75">
      <c r="A36" s="139" t="s">
        <v>92</v>
      </c>
      <c r="B36" s="139"/>
      <c r="C36" s="139"/>
      <c r="D36" s="140"/>
      <c r="E36" s="140"/>
      <c r="F36" s="139"/>
      <c r="G36" s="139"/>
      <c r="H36" s="139"/>
    </row>
    <row r="37" spans="1:8" ht="15.75">
      <c r="A37" s="135">
        <v>21</v>
      </c>
      <c r="B37" s="18" t="s">
        <v>94</v>
      </c>
      <c r="C37" s="18"/>
      <c r="D37" s="18"/>
      <c r="E37" s="18"/>
      <c r="F37" s="18"/>
      <c r="G37" s="18"/>
      <c r="H37" s="18"/>
    </row>
    <row r="38" spans="1:8" ht="47.25">
      <c r="A38" s="137"/>
      <c r="B38" s="18" t="s">
        <v>95</v>
      </c>
      <c r="C38" s="18" t="s">
        <v>96</v>
      </c>
      <c r="D38" s="18"/>
      <c r="E38" s="18">
        <v>1</v>
      </c>
      <c r="F38" s="18">
        <v>1</v>
      </c>
      <c r="G38" s="18">
        <f aca="true" t="shared" si="4" ref="G38:G60">F38/E38*100</f>
        <v>100</v>
      </c>
      <c r="H38" s="18"/>
    </row>
    <row r="39" spans="1:8" ht="15.75">
      <c r="A39" s="136"/>
      <c r="B39" s="18" t="s">
        <v>97</v>
      </c>
      <c r="C39" s="18" t="s">
        <v>96</v>
      </c>
      <c r="D39" s="18">
        <v>0</v>
      </c>
      <c r="E39" s="18">
        <v>0</v>
      </c>
      <c r="F39" s="18">
        <v>0</v>
      </c>
      <c r="G39" s="18"/>
      <c r="H39" s="18"/>
    </row>
    <row r="40" spans="1:8" ht="47.25">
      <c r="A40" s="14">
        <v>22</v>
      </c>
      <c r="B40" s="18" t="s">
        <v>98</v>
      </c>
      <c r="C40" s="18" t="s">
        <v>96</v>
      </c>
      <c r="D40" s="18">
        <v>0</v>
      </c>
      <c r="E40" s="18">
        <v>2</v>
      </c>
      <c r="F40" s="18">
        <v>2</v>
      </c>
      <c r="G40" s="18">
        <f t="shared" si="4"/>
        <v>100</v>
      </c>
      <c r="H40" s="18"/>
    </row>
    <row r="41" spans="1:8" ht="31.5">
      <c r="A41" s="135">
        <v>23</v>
      </c>
      <c r="B41" s="18" t="s">
        <v>99</v>
      </c>
      <c r="C41" s="18"/>
      <c r="D41" s="19"/>
      <c r="E41" s="19"/>
      <c r="F41" s="18"/>
      <c r="G41" s="18"/>
      <c r="H41" s="18"/>
    </row>
    <row r="42" spans="1:8" ht="31.5" customHeight="1">
      <c r="A42" s="137"/>
      <c r="B42" s="18" t="s">
        <v>202</v>
      </c>
      <c r="C42" s="2" t="s">
        <v>100</v>
      </c>
      <c r="D42" s="14">
        <v>67</v>
      </c>
      <c r="E42" s="14">
        <v>69.2</v>
      </c>
      <c r="F42" s="4">
        <v>67.4</v>
      </c>
      <c r="G42" s="6">
        <f t="shared" si="4"/>
        <v>97.39884393063585</v>
      </c>
      <c r="H42" s="6">
        <f aca="true" t="shared" si="5" ref="H42:H60">F42/D42*100</f>
        <v>100.59701492537314</v>
      </c>
    </row>
    <row r="43" spans="1:8" ht="47.25" customHeight="1">
      <c r="A43" s="137"/>
      <c r="B43" s="18" t="s">
        <v>203</v>
      </c>
      <c r="C43" s="2" t="s">
        <v>101</v>
      </c>
      <c r="D43" s="14">
        <v>215.9</v>
      </c>
      <c r="E43" s="14">
        <v>219.9</v>
      </c>
      <c r="F43" s="4">
        <v>219.9</v>
      </c>
      <c r="G43" s="6">
        <f t="shared" si="4"/>
        <v>100</v>
      </c>
      <c r="H43" s="6">
        <f t="shared" si="5"/>
        <v>101.85270958777211</v>
      </c>
    </row>
    <row r="44" spans="1:8" ht="31.5" customHeight="1">
      <c r="A44" s="137"/>
      <c r="B44" s="18" t="s">
        <v>204</v>
      </c>
      <c r="C44" s="2" t="s">
        <v>102</v>
      </c>
      <c r="D44" s="14">
        <v>18.1</v>
      </c>
      <c r="E44" s="14">
        <v>18.1</v>
      </c>
      <c r="F44" s="4">
        <v>17.1</v>
      </c>
      <c r="G44" s="6">
        <f t="shared" si="4"/>
        <v>94.47513812154696</v>
      </c>
      <c r="H44" s="6">
        <f t="shared" si="5"/>
        <v>94.47513812154696</v>
      </c>
    </row>
    <row r="45" spans="1:8" ht="31.5" customHeight="1">
      <c r="A45" s="136"/>
      <c r="B45" s="18" t="s">
        <v>205</v>
      </c>
      <c r="C45" s="2" t="s">
        <v>102</v>
      </c>
      <c r="D45" s="14">
        <v>60.7</v>
      </c>
      <c r="E45" s="14">
        <v>60.7</v>
      </c>
      <c r="F45" s="4">
        <v>61.1</v>
      </c>
      <c r="G45" s="6">
        <f t="shared" si="4"/>
        <v>100.65897858319603</v>
      </c>
      <c r="H45" s="6">
        <f t="shared" si="5"/>
        <v>100.65897858319603</v>
      </c>
    </row>
    <row r="46" spans="1:8" ht="31.5">
      <c r="A46" s="14">
        <v>24</v>
      </c>
      <c r="B46" s="18" t="s">
        <v>103</v>
      </c>
      <c r="C46" s="2" t="s">
        <v>104</v>
      </c>
      <c r="D46" s="14">
        <v>20</v>
      </c>
      <c r="E46" s="14">
        <v>20</v>
      </c>
      <c r="F46" s="4">
        <v>20</v>
      </c>
      <c r="G46" s="18">
        <f t="shared" si="4"/>
        <v>100</v>
      </c>
      <c r="H46" s="18">
        <f t="shared" si="5"/>
        <v>100</v>
      </c>
    </row>
    <row r="47" spans="1:8" ht="15.75">
      <c r="A47" s="139" t="s">
        <v>105</v>
      </c>
      <c r="B47" s="139"/>
      <c r="C47" s="139"/>
      <c r="D47" s="140"/>
      <c r="E47" s="140"/>
      <c r="F47" s="139"/>
      <c r="G47" s="139"/>
      <c r="H47" s="139"/>
    </row>
    <row r="48" spans="1:8" ht="31.5">
      <c r="A48" s="14">
        <v>25</v>
      </c>
      <c r="B48" s="18" t="s">
        <v>106</v>
      </c>
      <c r="C48" s="18" t="s">
        <v>96</v>
      </c>
      <c r="D48" s="18">
        <v>53</v>
      </c>
      <c r="E48" s="18">
        <v>53</v>
      </c>
      <c r="F48" s="18">
        <v>53</v>
      </c>
      <c r="G48" s="18">
        <f t="shared" si="4"/>
        <v>100</v>
      </c>
      <c r="H48" s="18">
        <f t="shared" si="5"/>
        <v>100</v>
      </c>
    </row>
    <row r="49" spans="1:8" ht="47.25">
      <c r="A49" s="14">
        <v>26</v>
      </c>
      <c r="B49" s="18" t="s">
        <v>107</v>
      </c>
      <c r="C49" s="18" t="s">
        <v>62</v>
      </c>
      <c r="D49" s="20">
        <v>15.6</v>
      </c>
      <c r="E49" s="19">
        <v>15.5</v>
      </c>
      <c r="F49" s="9">
        <v>15</v>
      </c>
      <c r="G49" s="6">
        <f t="shared" si="4"/>
        <v>96.7741935483871</v>
      </c>
      <c r="H49" s="6">
        <f t="shared" si="5"/>
        <v>96.15384615384616</v>
      </c>
    </row>
    <row r="50" spans="1:8" ht="31.5">
      <c r="A50" s="127"/>
      <c r="B50" s="1" t="s">
        <v>492</v>
      </c>
      <c r="C50" s="22" t="s">
        <v>96</v>
      </c>
      <c r="D50" s="14">
        <v>204</v>
      </c>
      <c r="E50" s="40">
        <v>205</v>
      </c>
      <c r="F50" s="21">
        <v>227</v>
      </c>
      <c r="G50" s="6">
        <f t="shared" si="4"/>
        <v>110.73170731707319</v>
      </c>
      <c r="H50" s="6">
        <f t="shared" si="5"/>
        <v>111.27450980392157</v>
      </c>
    </row>
    <row r="51" spans="1:8" ht="63">
      <c r="A51" s="127"/>
      <c r="B51" s="1" t="s">
        <v>493</v>
      </c>
      <c r="C51" s="22" t="s">
        <v>91</v>
      </c>
      <c r="D51" s="14">
        <v>3298</v>
      </c>
      <c r="E51" s="40">
        <v>3350</v>
      </c>
      <c r="F51" s="21">
        <v>3380</v>
      </c>
      <c r="G51" s="6">
        <f t="shared" si="4"/>
        <v>100.8955223880597</v>
      </c>
      <c r="H51" s="6">
        <f t="shared" si="5"/>
        <v>102.48635536688901</v>
      </c>
    </row>
    <row r="52" spans="1:8" ht="30" customHeight="1">
      <c r="A52" s="127"/>
      <c r="B52" s="1" t="s">
        <v>494</v>
      </c>
      <c r="C52" s="41" t="s">
        <v>497</v>
      </c>
      <c r="D52" s="14">
        <v>108</v>
      </c>
      <c r="E52" s="40">
        <v>109</v>
      </c>
      <c r="F52" s="21">
        <v>109</v>
      </c>
      <c r="G52" s="18">
        <f t="shared" si="4"/>
        <v>100</v>
      </c>
      <c r="H52" s="6">
        <f t="shared" si="5"/>
        <v>100.92592592592592</v>
      </c>
    </row>
    <row r="53" spans="1:8" ht="78.75">
      <c r="A53" s="127"/>
      <c r="B53" s="1" t="s">
        <v>495</v>
      </c>
      <c r="C53" s="22" t="s">
        <v>96</v>
      </c>
      <c r="D53" s="14">
        <v>6</v>
      </c>
      <c r="E53" s="40">
        <v>9</v>
      </c>
      <c r="F53" s="21">
        <v>10</v>
      </c>
      <c r="G53" s="6">
        <f t="shared" si="4"/>
        <v>111.11111111111111</v>
      </c>
      <c r="H53" s="6">
        <f t="shared" si="5"/>
        <v>166.66666666666669</v>
      </c>
    </row>
    <row r="54" spans="1:8" ht="31.5">
      <c r="A54" s="127"/>
      <c r="B54" s="1" t="s">
        <v>496</v>
      </c>
      <c r="C54" s="22" t="s">
        <v>91</v>
      </c>
      <c r="D54" s="14">
        <v>40100</v>
      </c>
      <c r="E54" s="40">
        <v>41000</v>
      </c>
      <c r="F54" s="21">
        <v>49400</v>
      </c>
      <c r="G54" s="6">
        <f t="shared" si="4"/>
        <v>120.48780487804878</v>
      </c>
      <c r="H54" s="6">
        <f t="shared" si="5"/>
        <v>123.1920199501247</v>
      </c>
    </row>
    <row r="55" spans="1:8" ht="15">
      <c r="A55" s="128" t="s">
        <v>498</v>
      </c>
      <c r="B55" s="129"/>
      <c r="C55" s="129"/>
      <c r="D55" s="129"/>
      <c r="E55" s="129"/>
      <c r="F55" s="129"/>
      <c r="G55" s="129"/>
      <c r="H55" s="130"/>
    </row>
    <row r="56" spans="1:8" ht="48" customHeight="1">
      <c r="A56" s="135">
        <v>27</v>
      </c>
      <c r="B56" s="18" t="s">
        <v>108</v>
      </c>
      <c r="C56" s="18"/>
      <c r="D56" s="18"/>
      <c r="E56" s="18"/>
      <c r="F56" s="18"/>
      <c r="G56" s="18"/>
      <c r="H56" s="18"/>
    </row>
    <row r="57" spans="1:8" ht="47.25">
      <c r="A57" s="137"/>
      <c r="B57" s="18" t="s">
        <v>109</v>
      </c>
      <c r="C57" s="18" t="s">
        <v>110</v>
      </c>
      <c r="D57" s="9">
        <v>36.1</v>
      </c>
      <c r="E57" s="9">
        <v>37.05</v>
      </c>
      <c r="F57" s="9">
        <v>36.1</v>
      </c>
      <c r="G57" s="6">
        <f t="shared" si="4"/>
        <v>97.43589743589745</v>
      </c>
      <c r="H57" s="18">
        <f t="shared" si="5"/>
        <v>100</v>
      </c>
    </row>
    <row r="58" spans="1:8" ht="47.25">
      <c r="A58" s="137"/>
      <c r="B58" s="18" t="s">
        <v>111</v>
      </c>
      <c r="C58" s="18" t="s">
        <v>112</v>
      </c>
      <c r="D58" s="18">
        <v>0</v>
      </c>
      <c r="E58" s="18">
        <v>0</v>
      </c>
      <c r="F58" s="18">
        <v>0</v>
      </c>
      <c r="G58" s="18"/>
      <c r="H58" s="18"/>
    </row>
    <row r="59" spans="1:8" ht="47.25">
      <c r="A59" s="136"/>
      <c r="B59" s="18" t="s">
        <v>113</v>
      </c>
      <c r="C59" s="18" t="s">
        <v>110</v>
      </c>
      <c r="D59" s="18">
        <v>73.7</v>
      </c>
      <c r="E59" s="18">
        <v>73.7</v>
      </c>
      <c r="F59" s="18">
        <v>73.8</v>
      </c>
      <c r="G59" s="6">
        <f t="shared" si="4"/>
        <v>100.13568521031206</v>
      </c>
      <c r="H59" s="6">
        <f t="shared" si="5"/>
        <v>100.13568521031206</v>
      </c>
    </row>
    <row r="60" spans="1:8" ht="94.5">
      <c r="A60" s="14" t="s">
        <v>116</v>
      </c>
      <c r="B60" s="18" t="s">
        <v>114</v>
      </c>
      <c r="C60" s="18" t="s">
        <v>62</v>
      </c>
      <c r="D60" s="18">
        <v>31.47</v>
      </c>
      <c r="E60" s="18">
        <v>32.18</v>
      </c>
      <c r="F60" s="18">
        <v>33</v>
      </c>
      <c r="G60" s="6">
        <f t="shared" si="4"/>
        <v>102.54816656308266</v>
      </c>
      <c r="H60" s="6">
        <f t="shared" si="5"/>
        <v>104.86177311725453</v>
      </c>
    </row>
    <row r="61" spans="1:8" ht="15.75">
      <c r="A61" s="139" t="s">
        <v>115</v>
      </c>
      <c r="B61" s="139"/>
      <c r="C61" s="139"/>
      <c r="D61" s="139"/>
      <c r="E61" s="139"/>
      <c r="F61" s="139"/>
      <c r="G61" s="139"/>
      <c r="H61" s="139"/>
    </row>
    <row r="62" spans="1:8" ht="57.75" customHeight="1">
      <c r="A62" s="14" t="s">
        <v>119</v>
      </c>
      <c r="B62" s="18" t="s">
        <v>117</v>
      </c>
      <c r="C62" s="18" t="s">
        <v>118</v>
      </c>
      <c r="D62" s="18">
        <v>1763700</v>
      </c>
      <c r="E62" s="18">
        <v>1765000</v>
      </c>
      <c r="F62" s="35">
        <v>1785210</v>
      </c>
      <c r="G62" s="6">
        <f>F62/E62*100</f>
        <v>101.14504249291785</v>
      </c>
      <c r="H62" s="6">
        <f>F62/D62*100</f>
        <v>101.21959516924647</v>
      </c>
    </row>
    <row r="63" spans="1:8" ht="64.5" customHeight="1">
      <c r="A63" s="14" t="s">
        <v>122</v>
      </c>
      <c r="B63" s="9" t="s">
        <v>120</v>
      </c>
      <c r="C63" s="9" t="s">
        <v>121</v>
      </c>
      <c r="D63" s="9">
        <v>0</v>
      </c>
      <c r="E63" s="9">
        <v>0</v>
      </c>
      <c r="F63" s="9">
        <v>0</v>
      </c>
      <c r="G63" s="9"/>
      <c r="H63" s="9"/>
    </row>
    <row r="64" spans="1:8" ht="110.25">
      <c r="A64" s="14">
        <v>31</v>
      </c>
      <c r="B64" s="9" t="s">
        <v>123</v>
      </c>
      <c r="C64" s="9" t="s">
        <v>62</v>
      </c>
      <c r="D64" s="9">
        <v>0</v>
      </c>
      <c r="E64" s="9">
        <v>0</v>
      </c>
      <c r="F64" s="9">
        <v>0</v>
      </c>
      <c r="G64" s="9"/>
      <c r="H64" s="9"/>
    </row>
    <row r="65" spans="1:8" ht="15.75" customHeight="1">
      <c r="A65" s="127">
        <v>32</v>
      </c>
      <c r="B65" s="145" t="s">
        <v>124</v>
      </c>
      <c r="C65" s="145" t="s">
        <v>206</v>
      </c>
      <c r="D65" s="145">
        <v>19.94</v>
      </c>
      <c r="E65" s="145">
        <v>20.21</v>
      </c>
      <c r="F65" s="114">
        <v>20.5</v>
      </c>
      <c r="G65" s="146">
        <f>F65/E65*100</f>
        <v>101.43493320138546</v>
      </c>
      <c r="H65" s="146">
        <f>F65/D65*100</f>
        <v>102.80842527582747</v>
      </c>
    </row>
    <row r="66" spans="1:8" ht="15" customHeight="1">
      <c r="A66" s="127"/>
      <c r="B66" s="145"/>
      <c r="C66" s="145"/>
      <c r="D66" s="145"/>
      <c r="E66" s="145"/>
      <c r="F66" s="114"/>
      <c r="G66" s="147"/>
      <c r="H66" s="147"/>
    </row>
    <row r="67" spans="1:8" ht="63">
      <c r="A67" s="14">
        <v>33</v>
      </c>
      <c r="B67" s="18" t="s">
        <v>125</v>
      </c>
      <c r="C67" s="18" t="s">
        <v>72</v>
      </c>
      <c r="D67" s="9">
        <v>382</v>
      </c>
      <c r="E67" s="9">
        <v>385</v>
      </c>
      <c r="F67" s="9">
        <v>521</v>
      </c>
      <c r="G67" s="25">
        <f>F67/E67*100</f>
        <v>135.32467532467533</v>
      </c>
      <c r="H67" s="25">
        <f>F67/D67*100</f>
        <v>136.38743455497382</v>
      </c>
    </row>
    <row r="68" spans="1:8" ht="63">
      <c r="A68" s="14">
        <v>34</v>
      </c>
      <c r="B68" s="18" t="s">
        <v>126</v>
      </c>
      <c r="C68" s="18" t="s">
        <v>547</v>
      </c>
      <c r="D68" s="18">
        <v>19.03</v>
      </c>
      <c r="E68" s="18">
        <v>19</v>
      </c>
      <c r="F68" s="35">
        <v>29.097</v>
      </c>
      <c r="G68" s="6">
        <f>F68/E68*100</f>
        <v>153.1421052631579</v>
      </c>
      <c r="H68" s="6">
        <f>F68/D68*100</f>
        <v>152.90068313189698</v>
      </c>
    </row>
    <row r="69" spans="1:8" ht="110.25">
      <c r="A69" s="8">
        <v>35</v>
      </c>
      <c r="B69" s="9" t="s">
        <v>127</v>
      </c>
      <c r="C69" s="9" t="s">
        <v>72</v>
      </c>
      <c r="D69" s="9">
        <v>73</v>
      </c>
      <c r="E69" s="9">
        <v>73</v>
      </c>
      <c r="F69" s="9">
        <v>66</v>
      </c>
      <c r="G69" s="25">
        <f>F69/E69*100</f>
        <v>90.41095890410958</v>
      </c>
      <c r="H69" s="25">
        <f>F69/D69*100</f>
        <v>90.41095890410958</v>
      </c>
    </row>
    <row r="70" spans="1:8" ht="94.5" customHeight="1">
      <c r="A70" s="8">
        <v>36</v>
      </c>
      <c r="B70" s="9" t="s">
        <v>128</v>
      </c>
      <c r="C70" s="9" t="s">
        <v>129</v>
      </c>
      <c r="D70" s="9">
        <v>57.2</v>
      </c>
      <c r="E70" s="9">
        <v>60.6</v>
      </c>
      <c r="F70" s="9">
        <v>68.4</v>
      </c>
      <c r="G70" s="25">
        <f>F70/E70*100</f>
        <v>112.87128712871288</v>
      </c>
      <c r="H70" s="25">
        <f>F70/D70*100</f>
        <v>119.58041958041959</v>
      </c>
    </row>
    <row r="71" spans="1:8" ht="110.25" customHeight="1">
      <c r="A71" s="148">
        <v>37</v>
      </c>
      <c r="B71" s="149" t="s">
        <v>130</v>
      </c>
      <c r="C71" s="149" t="s">
        <v>72</v>
      </c>
      <c r="D71" s="149">
        <v>89</v>
      </c>
      <c r="E71" s="149">
        <v>95</v>
      </c>
      <c r="F71" s="149">
        <v>103</v>
      </c>
      <c r="G71" s="152">
        <f>F71/E71*100</f>
        <v>108.42105263157895</v>
      </c>
      <c r="H71" s="152">
        <f>F71/D71*100</f>
        <v>115.73033707865167</v>
      </c>
    </row>
    <row r="72" spans="1:8" ht="15" customHeight="1">
      <c r="A72" s="148"/>
      <c r="B72" s="149"/>
      <c r="C72" s="149"/>
      <c r="D72" s="150"/>
      <c r="E72" s="150"/>
      <c r="F72" s="149"/>
      <c r="G72" s="153"/>
      <c r="H72" s="153"/>
    </row>
    <row r="73" spans="1:8" ht="15">
      <c r="A73" s="131" t="s">
        <v>499</v>
      </c>
      <c r="B73" s="132"/>
      <c r="C73" s="132"/>
      <c r="D73" s="132"/>
      <c r="E73" s="132"/>
      <c r="F73" s="132"/>
      <c r="G73" s="132"/>
      <c r="H73" s="133"/>
    </row>
    <row r="74" spans="1:8" ht="60" customHeight="1">
      <c r="A74" s="8">
        <v>38</v>
      </c>
      <c r="B74" s="9" t="s">
        <v>131</v>
      </c>
      <c r="C74" s="23" t="s">
        <v>132</v>
      </c>
      <c r="D74" s="8">
        <v>293.42</v>
      </c>
      <c r="E74" s="8">
        <v>293.42</v>
      </c>
      <c r="F74" s="42">
        <v>294.38</v>
      </c>
      <c r="G74" s="25">
        <f aca="true" t="shared" si="6" ref="G74:G98">F74/E74*100</f>
        <v>100.32717606161816</v>
      </c>
      <c r="H74" s="25">
        <f aca="true" t="shared" si="7" ref="H74:H98">F74/D74*100</f>
        <v>100.32717606161816</v>
      </c>
    </row>
    <row r="75" spans="1:8" ht="47.25">
      <c r="A75" s="14">
        <v>39</v>
      </c>
      <c r="B75" s="18" t="s">
        <v>133</v>
      </c>
      <c r="C75" s="2" t="s">
        <v>132</v>
      </c>
      <c r="D75" s="14">
        <v>11.3</v>
      </c>
      <c r="E75" s="14">
        <v>12</v>
      </c>
      <c r="F75" s="43">
        <v>3.65</v>
      </c>
      <c r="G75" s="6">
        <f t="shared" si="6"/>
        <v>30.416666666666664</v>
      </c>
      <c r="H75" s="6">
        <f t="shared" si="7"/>
        <v>32.30088495575221</v>
      </c>
    </row>
    <row r="76" spans="1:8" ht="47.25">
      <c r="A76" s="14">
        <v>40</v>
      </c>
      <c r="B76" s="18" t="s">
        <v>134</v>
      </c>
      <c r="C76" s="2" t="s">
        <v>132</v>
      </c>
      <c r="D76" s="14">
        <v>0</v>
      </c>
      <c r="E76" s="14">
        <v>0</v>
      </c>
      <c r="F76" s="43">
        <v>0.96</v>
      </c>
      <c r="G76" s="18"/>
      <c r="H76" s="18"/>
    </row>
    <row r="77" spans="1:8" ht="31.5">
      <c r="A77" s="14">
        <v>41</v>
      </c>
      <c r="B77" s="18" t="s">
        <v>135</v>
      </c>
      <c r="C77" s="2" t="s">
        <v>62</v>
      </c>
      <c r="D77" s="14">
        <v>65</v>
      </c>
      <c r="E77" s="14">
        <v>65</v>
      </c>
      <c r="F77" s="43">
        <v>65</v>
      </c>
      <c r="G77" s="18">
        <f t="shared" si="6"/>
        <v>100</v>
      </c>
      <c r="H77" s="18">
        <f t="shared" si="7"/>
        <v>100</v>
      </c>
    </row>
    <row r="78" spans="1:8" ht="31.5">
      <c r="A78" s="8">
        <v>42</v>
      </c>
      <c r="B78" s="18" t="s">
        <v>136</v>
      </c>
      <c r="C78" s="2" t="s">
        <v>132</v>
      </c>
      <c r="D78" s="14">
        <v>23.9</v>
      </c>
      <c r="E78" s="14">
        <v>23.9</v>
      </c>
      <c r="F78" s="43">
        <v>23.9</v>
      </c>
      <c r="G78" s="18">
        <f t="shared" si="6"/>
        <v>100</v>
      </c>
      <c r="H78" s="18">
        <f t="shared" si="7"/>
        <v>100</v>
      </c>
    </row>
    <row r="79" spans="1:8" ht="31.5">
      <c r="A79" s="14">
        <v>43</v>
      </c>
      <c r="B79" s="18" t="s">
        <v>137</v>
      </c>
      <c r="C79" s="2" t="s">
        <v>62</v>
      </c>
      <c r="D79" s="14">
        <v>90</v>
      </c>
      <c r="E79" s="14">
        <v>90</v>
      </c>
      <c r="F79" s="43">
        <v>90</v>
      </c>
      <c r="G79" s="18">
        <f t="shared" si="6"/>
        <v>100</v>
      </c>
      <c r="H79" s="18">
        <f t="shared" si="7"/>
        <v>100</v>
      </c>
    </row>
    <row r="80" spans="1:8" ht="31.5">
      <c r="A80" s="14">
        <v>44</v>
      </c>
      <c r="B80" s="18" t="s">
        <v>138</v>
      </c>
      <c r="C80" s="2" t="s">
        <v>132</v>
      </c>
      <c r="D80" s="14">
        <v>0.1</v>
      </c>
      <c r="E80" s="14">
        <v>0.1</v>
      </c>
      <c r="F80" s="43">
        <v>0</v>
      </c>
      <c r="G80" s="18">
        <f t="shared" si="6"/>
        <v>0</v>
      </c>
      <c r="H80" s="18">
        <f t="shared" si="7"/>
        <v>0</v>
      </c>
    </row>
    <row r="81" spans="1:8" ht="47.25">
      <c r="A81" s="14">
        <v>45</v>
      </c>
      <c r="B81" s="18" t="s">
        <v>139</v>
      </c>
      <c r="C81" s="2" t="s">
        <v>132</v>
      </c>
      <c r="D81" s="14">
        <v>0</v>
      </c>
      <c r="E81" s="14">
        <v>0</v>
      </c>
      <c r="F81" s="43">
        <v>0</v>
      </c>
      <c r="G81" s="18"/>
      <c r="H81" s="18"/>
    </row>
    <row r="82" spans="1:8" ht="31.5">
      <c r="A82" s="135">
        <v>46</v>
      </c>
      <c r="B82" s="18" t="s">
        <v>140</v>
      </c>
      <c r="C82" s="2" t="s">
        <v>132</v>
      </c>
      <c r="D82" s="14">
        <v>34.905</v>
      </c>
      <c r="E82" s="14">
        <v>35.81</v>
      </c>
      <c r="F82" s="43">
        <v>35.81</v>
      </c>
      <c r="G82" s="18">
        <f t="shared" si="6"/>
        <v>100</v>
      </c>
      <c r="H82" s="6">
        <f t="shared" si="7"/>
        <v>102.59275175476293</v>
      </c>
    </row>
    <row r="83" spans="1:8" ht="31.5">
      <c r="A83" s="136"/>
      <c r="B83" s="18" t="s">
        <v>141</v>
      </c>
      <c r="C83" s="2" t="s">
        <v>132</v>
      </c>
      <c r="D83" s="14">
        <v>1.2</v>
      </c>
      <c r="E83" s="14">
        <v>1.5</v>
      </c>
      <c r="F83" s="43">
        <v>1.5</v>
      </c>
      <c r="G83" s="18">
        <f t="shared" si="6"/>
        <v>100</v>
      </c>
      <c r="H83" s="18">
        <f t="shared" si="7"/>
        <v>125</v>
      </c>
    </row>
    <row r="84" spans="1:8" ht="47.25">
      <c r="A84" s="14">
        <v>48</v>
      </c>
      <c r="B84" s="18" t="s">
        <v>142</v>
      </c>
      <c r="C84" s="2" t="s">
        <v>132</v>
      </c>
      <c r="D84" s="14" t="s">
        <v>217</v>
      </c>
      <c r="E84" s="14" t="s">
        <v>217</v>
      </c>
      <c r="F84" s="43" t="s">
        <v>490</v>
      </c>
      <c r="G84" s="18"/>
      <c r="H84" s="18"/>
    </row>
    <row r="85" spans="1:8" ht="31.5">
      <c r="A85" s="14">
        <v>49</v>
      </c>
      <c r="B85" s="18" t="s">
        <v>143</v>
      </c>
      <c r="C85" s="2" t="s">
        <v>132</v>
      </c>
      <c r="D85" s="14" t="s">
        <v>217</v>
      </c>
      <c r="E85" s="14" t="s">
        <v>217</v>
      </c>
      <c r="F85" s="43" t="s">
        <v>490</v>
      </c>
      <c r="G85" s="18"/>
      <c r="H85" s="18"/>
    </row>
    <row r="86" spans="1:8" ht="78.75">
      <c r="A86" s="14">
        <v>50</v>
      </c>
      <c r="B86" s="18" t="s">
        <v>144</v>
      </c>
      <c r="C86" s="2" t="s">
        <v>62</v>
      </c>
      <c r="D86" s="14">
        <v>51.7</v>
      </c>
      <c r="E86" s="14">
        <v>52.6</v>
      </c>
      <c r="F86" s="43">
        <v>52.6</v>
      </c>
      <c r="G86" s="18">
        <f t="shared" si="6"/>
        <v>100</v>
      </c>
      <c r="H86" s="6">
        <f t="shared" si="7"/>
        <v>101.74081237911025</v>
      </c>
    </row>
    <row r="87" spans="1:8" ht="63">
      <c r="A87" s="14">
        <v>51</v>
      </c>
      <c r="B87" s="18" t="s">
        <v>145</v>
      </c>
      <c r="C87" s="2" t="s">
        <v>132</v>
      </c>
      <c r="D87" s="14">
        <v>135.03</v>
      </c>
      <c r="E87" s="14">
        <v>156.98</v>
      </c>
      <c r="F87" s="43">
        <v>168.6</v>
      </c>
      <c r="G87" s="6">
        <f t="shared" si="6"/>
        <v>107.40221684290994</v>
      </c>
      <c r="H87" s="6">
        <f t="shared" si="7"/>
        <v>124.86114196845143</v>
      </c>
    </row>
    <row r="88" spans="1:8" ht="47.25">
      <c r="A88" s="135">
        <v>52</v>
      </c>
      <c r="B88" s="18" t="s">
        <v>146</v>
      </c>
      <c r="C88" s="2" t="s">
        <v>132</v>
      </c>
      <c r="D88" s="14">
        <v>954.2</v>
      </c>
      <c r="E88" s="14">
        <v>954.2</v>
      </c>
      <c r="F88" s="43">
        <v>954.2</v>
      </c>
      <c r="G88" s="18">
        <f t="shared" si="6"/>
        <v>100</v>
      </c>
      <c r="H88" s="18">
        <f t="shared" si="7"/>
        <v>100</v>
      </c>
    </row>
    <row r="89" spans="1:8" ht="31.5">
      <c r="A89" s="136"/>
      <c r="B89" s="18" t="s">
        <v>147</v>
      </c>
      <c r="C89" s="2" t="s">
        <v>132</v>
      </c>
      <c r="D89" s="14">
        <v>841.95</v>
      </c>
      <c r="E89" s="14">
        <v>841.95</v>
      </c>
      <c r="F89" s="43">
        <v>841.95</v>
      </c>
      <c r="G89" s="18">
        <f t="shared" si="6"/>
        <v>100</v>
      </c>
      <c r="H89" s="18">
        <f t="shared" si="7"/>
        <v>100</v>
      </c>
    </row>
    <row r="90" spans="1:8" ht="63">
      <c r="A90" s="135">
        <v>53</v>
      </c>
      <c r="B90" s="18" t="s">
        <v>148</v>
      </c>
      <c r="C90" s="2" t="s">
        <v>132</v>
      </c>
      <c r="D90" s="14">
        <v>1184.39</v>
      </c>
      <c r="E90" s="14">
        <v>1184.39</v>
      </c>
      <c r="F90" s="14">
        <v>1184.39</v>
      </c>
      <c r="G90" s="18">
        <f t="shared" si="6"/>
        <v>100</v>
      </c>
      <c r="H90" s="18">
        <f t="shared" si="7"/>
        <v>100</v>
      </c>
    </row>
    <row r="91" spans="1:8" ht="15.75">
      <c r="A91" s="137"/>
      <c r="B91" s="18" t="s">
        <v>207</v>
      </c>
      <c r="C91" s="2" t="s">
        <v>132</v>
      </c>
      <c r="D91" s="14">
        <v>26.17</v>
      </c>
      <c r="E91" s="14">
        <v>26.17</v>
      </c>
      <c r="F91" s="14">
        <v>26.17</v>
      </c>
      <c r="G91" s="18">
        <f t="shared" si="6"/>
        <v>100</v>
      </c>
      <c r="H91" s="18">
        <f t="shared" si="7"/>
        <v>100</v>
      </c>
    </row>
    <row r="92" spans="1:8" ht="15.75">
      <c r="A92" s="137"/>
      <c r="B92" s="18" t="s">
        <v>208</v>
      </c>
      <c r="C92" s="2" t="s">
        <v>132</v>
      </c>
      <c r="D92" s="14">
        <v>204.02</v>
      </c>
      <c r="E92" s="14">
        <v>204.02</v>
      </c>
      <c r="F92" s="14">
        <v>204.02</v>
      </c>
      <c r="G92" s="18">
        <f t="shared" si="6"/>
        <v>100</v>
      </c>
      <c r="H92" s="18">
        <f t="shared" si="7"/>
        <v>100</v>
      </c>
    </row>
    <row r="93" spans="1:8" ht="32.25" customHeight="1">
      <c r="A93" s="136"/>
      <c r="B93" s="18" t="s">
        <v>209</v>
      </c>
      <c r="C93" s="18" t="s">
        <v>132</v>
      </c>
      <c r="D93" s="5">
        <v>954.2</v>
      </c>
      <c r="E93" s="5">
        <v>954.2</v>
      </c>
      <c r="F93" s="5">
        <v>954.2</v>
      </c>
      <c r="G93" s="18">
        <f t="shared" si="6"/>
        <v>100</v>
      </c>
      <c r="H93" s="18">
        <f t="shared" si="7"/>
        <v>100</v>
      </c>
    </row>
    <row r="94" spans="1:8" ht="173.25">
      <c r="A94" s="14">
        <v>54</v>
      </c>
      <c r="B94" s="18" t="s">
        <v>149</v>
      </c>
      <c r="C94" s="18" t="s">
        <v>62</v>
      </c>
      <c r="D94" s="18">
        <v>61.7</v>
      </c>
      <c r="E94" s="18">
        <v>61.5</v>
      </c>
      <c r="F94" s="18">
        <v>61.5</v>
      </c>
      <c r="G94" s="18">
        <f t="shared" si="6"/>
        <v>100</v>
      </c>
      <c r="H94" s="6">
        <f t="shared" si="7"/>
        <v>99.67585089141005</v>
      </c>
    </row>
    <row r="95" spans="1:8" ht="60" customHeight="1">
      <c r="A95" s="14">
        <v>55</v>
      </c>
      <c r="B95" s="18" t="s">
        <v>150</v>
      </c>
      <c r="C95" s="18" t="s">
        <v>132</v>
      </c>
      <c r="D95" s="18">
        <v>14</v>
      </c>
      <c r="E95" s="18">
        <v>14</v>
      </c>
      <c r="F95" s="18">
        <v>30</v>
      </c>
      <c r="G95" s="6">
        <f t="shared" si="6"/>
        <v>214.28571428571428</v>
      </c>
      <c r="H95" s="6">
        <f t="shared" si="7"/>
        <v>214.28571428571428</v>
      </c>
    </row>
    <row r="96" spans="1:8" ht="236.25">
      <c r="A96" s="14">
        <v>56</v>
      </c>
      <c r="B96" s="18" t="s">
        <v>151</v>
      </c>
      <c r="C96" s="18" t="s">
        <v>62</v>
      </c>
      <c r="D96" s="18">
        <v>0.29</v>
      </c>
      <c r="E96" s="18">
        <v>0.29</v>
      </c>
      <c r="F96" s="18">
        <v>0.29</v>
      </c>
      <c r="G96" s="18">
        <f t="shared" si="6"/>
        <v>100</v>
      </c>
      <c r="H96" s="18">
        <f t="shared" si="7"/>
        <v>100</v>
      </c>
    </row>
    <row r="97" spans="1:8" ht="47.25">
      <c r="A97" s="14">
        <v>57</v>
      </c>
      <c r="B97" s="18" t="s">
        <v>152</v>
      </c>
      <c r="C97" s="18" t="s">
        <v>153</v>
      </c>
      <c r="D97" s="18">
        <v>312.1</v>
      </c>
      <c r="E97" s="18">
        <v>326.8</v>
      </c>
      <c r="F97" s="35">
        <v>360.8</v>
      </c>
      <c r="G97" s="6">
        <f t="shared" si="6"/>
        <v>110.40391676866585</v>
      </c>
      <c r="H97" s="6">
        <f t="shared" si="7"/>
        <v>115.60397308554951</v>
      </c>
    </row>
    <row r="98" spans="1:8" ht="48" customHeight="1">
      <c r="A98" s="14">
        <v>58</v>
      </c>
      <c r="B98" s="18" t="s">
        <v>154</v>
      </c>
      <c r="C98" s="18" t="s">
        <v>155</v>
      </c>
      <c r="D98" s="18">
        <v>23.8</v>
      </c>
      <c r="E98" s="18">
        <v>25</v>
      </c>
      <c r="F98" s="35">
        <v>26.1</v>
      </c>
      <c r="G98" s="6">
        <f t="shared" si="6"/>
        <v>104.4</v>
      </c>
      <c r="H98" s="6">
        <f t="shared" si="7"/>
        <v>109.6638655462185</v>
      </c>
    </row>
    <row r="99" spans="1:8" ht="15.75" customHeight="1">
      <c r="A99" s="128" t="s">
        <v>156</v>
      </c>
      <c r="B99" s="142"/>
      <c r="C99" s="142"/>
      <c r="D99" s="143"/>
      <c r="E99" s="143"/>
      <c r="F99" s="142"/>
      <c r="G99" s="142"/>
      <c r="H99" s="144"/>
    </row>
    <row r="100" spans="1:8" ht="47.25">
      <c r="A100" s="14">
        <v>59</v>
      </c>
      <c r="B100" s="18" t="s">
        <v>157</v>
      </c>
      <c r="C100" s="2" t="s">
        <v>132</v>
      </c>
      <c r="D100" s="14">
        <v>1.7</v>
      </c>
      <c r="E100" s="14">
        <v>1.9</v>
      </c>
      <c r="F100" s="33">
        <v>4.121</v>
      </c>
      <c r="G100" s="6">
        <f aca="true" t="shared" si="8" ref="G100:G105">F100/E100*100</f>
        <v>216.8947368421053</v>
      </c>
      <c r="H100" s="6">
        <f aca="true" t="shared" si="9" ref="H100:H105">F100/D100*100</f>
        <v>242.41176470588238</v>
      </c>
    </row>
    <row r="101" spans="1:8" ht="31.5" customHeight="1">
      <c r="A101" s="14">
        <v>60</v>
      </c>
      <c r="B101" s="18" t="s">
        <v>158</v>
      </c>
      <c r="C101" s="2" t="s">
        <v>159</v>
      </c>
      <c r="D101" s="14">
        <v>544</v>
      </c>
      <c r="E101" s="14">
        <v>1217</v>
      </c>
      <c r="F101" s="33">
        <v>1217</v>
      </c>
      <c r="G101" s="18">
        <f t="shared" si="8"/>
        <v>100</v>
      </c>
      <c r="H101" s="6">
        <f t="shared" si="9"/>
        <v>223.71323529411765</v>
      </c>
    </row>
    <row r="102" spans="1:8" ht="48" customHeight="1">
      <c r="A102" s="14">
        <v>61</v>
      </c>
      <c r="B102" s="18" t="s">
        <v>160</v>
      </c>
      <c r="C102" s="2" t="s">
        <v>121</v>
      </c>
      <c r="D102" s="14"/>
      <c r="E102" s="14"/>
      <c r="F102" s="33"/>
      <c r="G102" s="18" t="e">
        <f t="shared" si="8"/>
        <v>#DIV/0!</v>
      </c>
      <c r="H102" s="18" t="e">
        <f t="shared" si="9"/>
        <v>#DIV/0!</v>
      </c>
    </row>
    <row r="103" spans="1:8" ht="63">
      <c r="A103" s="14">
        <v>62</v>
      </c>
      <c r="B103" s="18" t="s">
        <v>161</v>
      </c>
      <c r="C103" s="2" t="s">
        <v>159</v>
      </c>
      <c r="D103" s="14">
        <v>665</v>
      </c>
      <c r="E103" s="14">
        <v>481</v>
      </c>
      <c r="F103" s="33">
        <v>502</v>
      </c>
      <c r="G103" s="6">
        <f t="shared" si="8"/>
        <v>104.36590436590436</v>
      </c>
      <c r="H103" s="6">
        <f t="shared" si="9"/>
        <v>75.48872180451129</v>
      </c>
    </row>
    <row r="104" spans="1:8" ht="47.25">
      <c r="A104" s="14">
        <v>63</v>
      </c>
      <c r="B104" s="18" t="s">
        <v>162</v>
      </c>
      <c r="C104" s="2" t="s">
        <v>96</v>
      </c>
      <c r="D104" s="14">
        <v>2</v>
      </c>
      <c r="E104" s="14" t="s">
        <v>218</v>
      </c>
      <c r="F104" s="33" t="s">
        <v>490</v>
      </c>
      <c r="G104" s="18"/>
      <c r="H104" s="18"/>
    </row>
    <row r="105" spans="1:8" ht="78.75">
      <c r="A105" s="14">
        <v>64</v>
      </c>
      <c r="B105" s="18" t="s">
        <v>163</v>
      </c>
      <c r="C105" s="2" t="s">
        <v>132</v>
      </c>
      <c r="D105" s="14">
        <v>4.4</v>
      </c>
      <c r="E105" s="14">
        <v>7.2</v>
      </c>
      <c r="F105" s="33">
        <v>4.8</v>
      </c>
      <c r="G105" s="6">
        <f t="shared" si="8"/>
        <v>66.66666666666666</v>
      </c>
      <c r="H105" s="6">
        <f t="shared" si="9"/>
        <v>109.09090909090908</v>
      </c>
    </row>
    <row r="106" spans="1:8" ht="15.75">
      <c r="A106" s="139" t="s">
        <v>164</v>
      </c>
      <c r="B106" s="139"/>
      <c r="C106" s="139"/>
      <c r="D106" s="141"/>
      <c r="E106" s="141"/>
      <c r="F106" s="139"/>
      <c r="G106" s="139"/>
      <c r="H106" s="139"/>
    </row>
    <row r="107" spans="1:8" ht="105" customHeight="1">
      <c r="A107" s="14">
        <v>65</v>
      </c>
      <c r="B107" s="18" t="s">
        <v>521</v>
      </c>
      <c r="C107" s="2" t="s">
        <v>165</v>
      </c>
      <c r="D107" s="14">
        <v>5747.5</v>
      </c>
      <c r="E107" s="14">
        <v>6320.5</v>
      </c>
      <c r="F107" s="4"/>
      <c r="G107" s="18">
        <f aca="true" t="shared" si="10" ref="G107:G126">F107/E107*100</f>
        <v>0</v>
      </c>
      <c r="H107" s="18">
        <f aca="true" t="shared" si="11" ref="H107:H126">F107/D107*100</f>
        <v>0</v>
      </c>
    </row>
    <row r="108" spans="1:8" ht="31.5">
      <c r="A108" s="135">
        <v>66</v>
      </c>
      <c r="B108" s="18" t="s">
        <v>166</v>
      </c>
      <c r="C108" s="2" t="s">
        <v>165</v>
      </c>
      <c r="D108" s="14">
        <v>4961</v>
      </c>
      <c r="E108" s="14">
        <v>5458.6</v>
      </c>
      <c r="F108" s="4">
        <v>6076.6</v>
      </c>
      <c r="G108" s="6">
        <f t="shared" si="10"/>
        <v>111.32158428901184</v>
      </c>
      <c r="H108" s="6">
        <f t="shared" si="11"/>
        <v>122.48740173352148</v>
      </c>
    </row>
    <row r="109" spans="1:8" ht="31.5">
      <c r="A109" s="136"/>
      <c r="B109" s="18" t="s">
        <v>167</v>
      </c>
      <c r="C109" s="2" t="s">
        <v>165</v>
      </c>
      <c r="D109" s="16">
        <v>4694.3</v>
      </c>
      <c r="E109" s="16">
        <v>5146.2</v>
      </c>
      <c r="F109" s="4">
        <v>5776.6</v>
      </c>
      <c r="G109" s="6">
        <f t="shared" si="10"/>
        <v>112.24981539776924</v>
      </c>
      <c r="H109" s="6">
        <f t="shared" si="11"/>
        <v>123.05562064631575</v>
      </c>
    </row>
    <row r="110" spans="1:8" ht="31.5">
      <c r="A110" s="14">
        <v>67</v>
      </c>
      <c r="B110" s="18" t="s">
        <v>168</v>
      </c>
      <c r="C110" s="2"/>
      <c r="D110" s="14">
        <v>526.4</v>
      </c>
      <c r="E110" s="14">
        <v>566</v>
      </c>
      <c r="F110" s="4">
        <v>400.6</v>
      </c>
      <c r="G110" s="6">
        <f t="shared" si="10"/>
        <v>70.7773851590106</v>
      </c>
      <c r="H110" s="6">
        <f t="shared" si="11"/>
        <v>76.1018237082067</v>
      </c>
    </row>
    <row r="111" spans="1:8" ht="31.5">
      <c r="A111" s="16"/>
      <c r="B111" s="18" t="s">
        <v>167</v>
      </c>
      <c r="C111" s="2"/>
      <c r="D111" s="14">
        <v>471.3</v>
      </c>
      <c r="E111" s="14">
        <v>505.2</v>
      </c>
      <c r="F111" s="4">
        <v>321.6</v>
      </c>
      <c r="G111" s="6">
        <f t="shared" si="10"/>
        <v>63.657957244655584</v>
      </c>
      <c r="H111" s="6">
        <f t="shared" si="11"/>
        <v>68.23679185232336</v>
      </c>
    </row>
    <row r="112" spans="1:8" ht="63">
      <c r="A112" s="135">
        <v>68</v>
      </c>
      <c r="B112" s="18" t="s">
        <v>169</v>
      </c>
      <c r="C112" s="2" t="s">
        <v>165</v>
      </c>
      <c r="D112" s="14">
        <v>260.1</v>
      </c>
      <c r="E112" s="14">
        <v>296</v>
      </c>
      <c r="F112" s="4">
        <v>237.9</v>
      </c>
      <c r="G112" s="6">
        <f t="shared" si="10"/>
        <v>80.37162162162163</v>
      </c>
      <c r="H112" s="6">
        <f t="shared" si="11"/>
        <v>91.46482122260669</v>
      </c>
    </row>
    <row r="113" spans="1:8" ht="31.5">
      <c r="A113" s="136"/>
      <c r="B113" s="18" t="s">
        <v>167</v>
      </c>
      <c r="C113" s="2" t="s">
        <v>165</v>
      </c>
      <c r="D113" s="14">
        <v>260.1</v>
      </c>
      <c r="E113" s="14">
        <v>296</v>
      </c>
      <c r="F113" s="4">
        <v>237.9</v>
      </c>
      <c r="G113" s="6">
        <f t="shared" si="10"/>
        <v>80.37162162162163</v>
      </c>
      <c r="H113" s="6">
        <f t="shared" si="11"/>
        <v>91.46482122260669</v>
      </c>
    </row>
    <row r="114" spans="1:8" ht="31.5">
      <c r="A114" s="14">
        <v>69</v>
      </c>
      <c r="B114" s="35" t="s">
        <v>170</v>
      </c>
      <c r="C114" s="36" t="s">
        <v>72</v>
      </c>
      <c r="D114" s="37">
        <v>16166</v>
      </c>
      <c r="E114" s="37">
        <v>16017</v>
      </c>
      <c r="F114" s="34">
        <v>16119</v>
      </c>
      <c r="G114" s="6">
        <f t="shared" si="10"/>
        <v>100.63682337516389</v>
      </c>
      <c r="H114" s="6">
        <f t="shared" si="11"/>
        <v>99.70926636149943</v>
      </c>
    </row>
    <row r="115" spans="1:8" ht="47.25">
      <c r="A115" s="14">
        <v>70</v>
      </c>
      <c r="B115" s="35" t="s">
        <v>171</v>
      </c>
      <c r="C115" s="36" t="s">
        <v>40</v>
      </c>
      <c r="D115" s="37">
        <v>37182</v>
      </c>
      <c r="E115" s="37">
        <v>36839</v>
      </c>
      <c r="F115" s="34">
        <v>32238</v>
      </c>
      <c r="G115" s="6">
        <f t="shared" si="10"/>
        <v>87.51051874372268</v>
      </c>
      <c r="H115" s="6">
        <f t="shared" si="11"/>
        <v>86.70324350492173</v>
      </c>
    </row>
    <row r="116" spans="1:8" ht="31.5">
      <c r="A116" s="14">
        <v>71</v>
      </c>
      <c r="B116" s="35" t="s">
        <v>172</v>
      </c>
      <c r="C116" s="36" t="s">
        <v>165</v>
      </c>
      <c r="D116" s="37">
        <v>3660.1</v>
      </c>
      <c r="E116" s="37">
        <v>4050</v>
      </c>
      <c r="F116" s="4">
        <v>3942.3</v>
      </c>
      <c r="G116" s="6">
        <f t="shared" si="10"/>
        <v>97.34074074074076</v>
      </c>
      <c r="H116" s="6">
        <f t="shared" si="11"/>
        <v>107.71017185322806</v>
      </c>
    </row>
    <row r="117" spans="1:8" ht="31.5">
      <c r="A117" s="14">
        <v>72</v>
      </c>
      <c r="B117" s="18" t="s">
        <v>173</v>
      </c>
      <c r="C117" s="2" t="s">
        <v>165</v>
      </c>
      <c r="D117" s="14">
        <v>110.9</v>
      </c>
      <c r="E117" s="14">
        <v>120.6</v>
      </c>
      <c r="F117" s="4">
        <v>125</v>
      </c>
      <c r="G117" s="6">
        <f t="shared" si="10"/>
        <v>103.64842454394693</v>
      </c>
      <c r="H117" s="6">
        <f t="shared" si="11"/>
        <v>112.7141568981064</v>
      </c>
    </row>
    <row r="118" spans="1:8" ht="31.5">
      <c r="A118" s="14">
        <v>73</v>
      </c>
      <c r="B118" s="18" t="s">
        <v>174</v>
      </c>
      <c r="C118" s="2" t="s">
        <v>165</v>
      </c>
      <c r="D118" s="16">
        <v>805.8</v>
      </c>
      <c r="E118" s="16">
        <v>895.4</v>
      </c>
      <c r="F118" s="4">
        <v>914.5</v>
      </c>
      <c r="G118" s="6">
        <f t="shared" si="10"/>
        <v>102.13312486039759</v>
      </c>
      <c r="H118" s="6">
        <f t="shared" si="11"/>
        <v>113.4896996773393</v>
      </c>
    </row>
    <row r="119" spans="1:8" ht="78.75">
      <c r="A119" s="14">
        <v>74</v>
      </c>
      <c r="B119" s="18" t="s">
        <v>175</v>
      </c>
      <c r="C119" s="2" t="s">
        <v>62</v>
      </c>
      <c r="D119" s="14">
        <v>29.7</v>
      </c>
      <c r="E119" s="14">
        <v>31.4</v>
      </c>
      <c r="F119" s="33">
        <v>29.7</v>
      </c>
      <c r="G119" s="6">
        <f t="shared" si="10"/>
        <v>94.5859872611465</v>
      </c>
      <c r="H119" s="18">
        <f t="shared" si="11"/>
        <v>100</v>
      </c>
    </row>
    <row r="120" spans="1:8" ht="63">
      <c r="A120" s="14">
        <v>75</v>
      </c>
      <c r="B120" s="18" t="s">
        <v>176</v>
      </c>
      <c r="C120" s="2" t="s">
        <v>165</v>
      </c>
      <c r="D120" s="14">
        <v>27.6</v>
      </c>
      <c r="E120" s="14">
        <v>35.1</v>
      </c>
      <c r="F120" s="33">
        <v>35.1</v>
      </c>
      <c r="G120" s="18">
        <f t="shared" si="10"/>
        <v>100</v>
      </c>
      <c r="H120" s="6">
        <f t="shared" si="11"/>
        <v>127.17391304347827</v>
      </c>
    </row>
    <row r="121" spans="1:8" ht="63">
      <c r="A121" s="14">
        <v>76</v>
      </c>
      <c r="B121" s="18" t="s">
        <v>177</v>
      </c>
      <c r="C121" s="2" t="s">
        <v>40</v>
      </c>
      <c r="D121" s="14">
        <v>8.1</v>
      </c>
      <c r="E121" s="14">
        <v>9.35</v>
      </c>
      <c r="F121" s="33">
        <v>9.7</v>
      </c>
      <c r="G121" s="6">
        <f t="shared" si="10"/>
        <v>103.74331550802138</v>
      </c>
      <c r="H121" s="6">
        <f t="shared" si="11"/>
        <v>119.75308641975309</v>
      </c>
    </row>
    <row r="122" spans="1:8" ht="47.25">
      <c r="A122" s="14">
        <v>77</v>
      </c>
      <c r="B122" s="18" t="s">
        <v>178</v>
      </c>
      <c r="C122" s="2" t="s">
        <v>72</v>
      </c>
      <c r="D122" s="16">
        <v>6</v>
      </c>
      <c r="E122" s="16">
        <v>7</v>
      </c>
      <c r="F122" s="33">
        <v>7</v>
      </c>
      <c r="G122" s="18">
        <f t="shared" si="10"/>
        <v>100</v>
      </c>
      <c r="H122" s="6">
        <f t="shared" si="11"/>
        <v>116.66666666666667</v>
      </c>
    </row>
    <row r="123" spans="1:8" ht="63">
      <c r="A123" s="14">
        <v>78</v>
      </c>
      <c r="B123" s="18" t="s">
        <v>179</v>
      </c>
      <c r="C123" s="2" t="s">
        <v>165</v>
      </c>
      <c r="D123" s="14">
        <v>153.2</v>
      </c>
      <c r="E123" s="14">
        <v>158.5</v>
      </c>
      <c r="F123" s="4">
        <v>200.1</v>
      </c>
      <c r="G123" s="6">
        <f t="shared" si="10"/>
        <v>126.24605678233438</v>
      </c>
      <c r="H123" s="6">
        <f t="shared" si="11"/>
        <v>130.6135770234987</v>
      </c>
    </row>
    <row r="124" spans="1:8" ht="31.5">
      <c r="A124" s="14">
        <v>79</v>
      </c>
      <c r="B124" s="18" t="s">
        <v>180</v>
      </c>
      <c r="C124" s="2" t="s">
        <v>210</v>
      </c>
      <c r="D124" s="16" t="s">
        <v>219</v>
      </c>
      <c r="E124" s="16" t="s">
        <v>220</v>
      </c>
      <c r="F124" s="4" t="s">
        <v>522</v>
      </c>
      <c r="G124" s="18" t="e">
        <f t="shared" si="10"/>
        <v>#VALUE!</v>
      </c>
      <c r="H124" s="18" t="e">
        <f t="shared" si="11"/>
        <v>#VALUE!</v>
      </c>
    </row>
    <row r="125" spans="1:8" ht="47.25">
      <c r="A125" s="14">
        <v>80</v>
      </c>
      <c r="B125" s="18" t="s">
        <v>181</v>
      </c>
      <c r="C125" s="2" t="s">
        <v>165</v>
      </c>
      <c r="D125" s="14">
        <v>53.6</v>
      </c>
      <c r="E125" s="14">
        <v>55</v>
      </c>
      <c r="F125" s="33">
        <v>63.7</v>
      </c>
      <c r="G125" s="6">
        <f t="shared" si="10"/>
        <v>115.81818181818181</v>
      </c>
      <c r="H125" s="6">
        <f t="shared" si="11"/>
        <v>118.84328358208955</v>
      </c>
    </row>
    <row r="126" spans="1:8" ht="110.25">
      <c r="A126" s="14">
        <v>81</v>
      </c>
      <c r="B126" s="18" t="s">
        <v>182</v>
      </c>
      <c r="C126" s="2" t="s">
        <v>165</v>
      </c>
      <c r="D126" s="14">
        <v>1137.3</v>
      </c>
      <c r="E126" s="14">
        <v>1720</v>
      </c>
      <c r="F126" s="4">
        <v>1818</v>
      </c>
      <c r="G126" s="6">
        <f t="shared" si="10"/>
        <v>105.69767441860465</v>
      </c>
      <c r="H126" s="6">
        <f t="shared" si="11"/>
        <v>159.85228171986284</v>
      </c>
    </row>
    <row r="127" spans="1:8" ht="15">
      <c r="A127" s="128" t="s">
        <v>500</v>
      </c>
      <c r="B127" s="129"/>
      <c r="C127" s="129"/>
      <c r="D127" s="129"/>
      <c r="E127" s="129"/>
      <c r="F127" s="129"/>
      <c r="G127" s="129"/>
      <c r="H127" s="130"/>
    </row>
    <row r="128" spans="1:8" ht="15">
      <c r="A128" s="128" t="s">
        <v>501</v>
      </c>
      <c r="B128" s="134"/>
      <c r="C128" s="134"/>
      <c r="D128" s="134"/>
      <c r="E128" s="134"/>
      <c r="F128" s="129"/>
      <c r="G128" s="129"/>
      <c r="H128" s="130"/>
    </row>
    <row r="129" spans="1:8" ht="47.25">
      <c r="A129" s="22">
        <v>82</v>
      </c>
      <c r="B129" s="18" t="s">
        <v>502</v>
      </c>
      <c r="C129" s="14" t="s">
        <v>503</v>
      </c>
      <c r="D129" s="14">
        <v>3.5</v>
      </c>
      <c r="E129" s="14">
        <v>4</v>
      </c>
      <c r="F129" s="4">
        <v>4</v>
      </c>
      <c r="G129" s="18">
        <f aca="true" t="shared" si="12" ref="G129:G134">F129/E129*100</f>
        <v>100</v>
      </c>
      <c r="H129" s="6">
        <f aca="true" t="shared" si="13" ref="H129:H134">F129/D129*100</f>
        <v>114.28571428571428</v>
      </c>
    </row>
    <row r="130" spans="1:8" ht="31.5">
      <c r="A130" s="22">
        <v>83</v>
      </c>
      <c r="B130" s="18" t="s">
        <v>504</v>
      </c>
      <c r="C130" s="14" t="s">
        <v>505</v>
      </c>
      <c r="D130" s="14">
        <v>18172</v>
      </c>
      <c r="E130" s="14">
        <v>35440</v>
      </c>
      <c r="F130" s="4">
        <v>37079</v>
      </c>
      <c r="G130" s="6">
        <f t="shared" si="12"/>
        <v>104.6247178329571</v>
      </c>
      <c r="H130" s="6">
        <f t="shared" si="13"/>
        <v>204.0446841294299</v>
      </c>
    </row>
    <row r="131" spans="1:8" ht="63">
      <c r="A131" s="22">
        <v>84</v>
      </c>
      <c r="B131" s="18" t="s">
        <v>506</v>
      </c>
      <c r="C131" s="14" t="s">
        <v>507</v>
      </c>
      <c r="D131" s="14">
        <v>1047</v>
      </c>
      <c r="E131" s="14">
        <v>1050</v>
      </c>
      <c r="F131" s="4">
        <v>1194.6</v>
      </c>
      <c r="G131" s="6">
        <f t="shared" si="12"/>
        <v>113.77142857142857</v>
      </c>
      <c r="H131" s="6">
        <f t="shared" si="13"/>
        <v>114.09742120343837</v>
      </c>
    </row>
    <row r="132" spans="1:8" ht="31.5">
      <c r="A132" s="22">
        <v>85</v>
      </c>
      <c r="B132" s="18" t="s">
        <v>508</v>
      </c>
      <c r="C132" s="14" t="s">
        <v>165</v>
      </c>
      <c r="D132" s="14">
        <v>579</v>
      </c>
      <c r="E132" s="14">
        <v>585</v>
      </c>
      <c r="F132" s="4">
        <v>583</v>
      </c>
      <c r="G132" s="6">
        <f t="shared" si="12"/>
        <v>99.65811965811966</v>
      </c>
      <c r="H132" s="6">
        <f t="shared" si="13"/>
        <v>100.69084628670122</v>
      </c>
    </row>
    <row r="133" spans="1:8" ht="15.75">
      <c r="A133" s="22">
        <v>86</v>
      </c>
      <c r="B133" s="18" t="s">
        <v>509</v>
      </c>
      <c r="C133" s="14" t="s">
        <v>505</v>
      </c>
      <c r="D133" s="14">
        <v>73</v>
      </c>
      <c r="E133" s="14">
        <v>73</v>
      </c>
      <c r="F133" s="4">
        <v>66</v>
      </c>
      <c r="G133" s="6">
        <f t="shared" si="12"/>
        <v>90.41095890410958</v>
      </c>
      <c r="H133" s="6">
        <f t="shared" si="13"/>
        <v>90.41095890410958</v>
      </c>
    </row>
    <row r="134" spans="1:8" ht="31.5">
      <c r="A134" s="22">
        <v>87</v>
      </c>
      <c r="B134" s="18" t="s">
        <v>510</v>
      </c>
      <c r="C134" s="14" t="s">
        <v>165</v>
      </c>
      <c r="D134" s="14">
        <v>49.84</v>
      </c>
      <c r="E134" s="14">
        <v>56.35</v>
      </c>
      <c r="F134" s="4">
        <v>68.366</v>
      </c>
      <c r="G134" s="6">
        <f t="shared" si="12"/>
        <v>121.32386867790595</v>
      </c>
      <c r="H134" s="6">
        <f t="shared" si="13"/>
        <v>137.1709470304976</v>
      </c>
    </row>
    <row r="135" spans="1:8" ht="15">
      <c r="A135" s="128" t="s">
        <v>511</v>
      </c>
      <c r="B135" s="134"/>
      <c r="C135" s="134"/>
      <c r="D135" s="134"/>
      <c r="E135" s="134"/>
      <c r="F135" s="129"/>
      <c r="G135" s="129"/>
      <c r="H135" s="130"/>
    </row>
    <row r="136" spans="1:8" ht="31.5">
      <c r="A136" s="22">
        <v>88</v>
      </c>
      <c r="B136" s="18" t="s">
        <v>512</v>
      </c>
      <c r="C136" s="14" t="s">
        <v>513</v>
      </c>
      <c r="D136" s="14">
        <v>37.143</v>
      </c>
      <c r="E136" s="14">
        <v>40.85</v>
      </c>
      <c r="F136" s="4">
        <v>37.609</v>
      </c>
      <c r="G136" s="6">
        <f>F136/E136*100</f>
        <v>92.06609547123622</v>
      </c>
      <c r="H136" s="6">
        <f aca="true" t="shared" si="14" ref="H136:H142">F136/D136*100</f>
        <v>101.25461055919016</v>
      </c>
    </row>
    <row r="137" spans="1:8" ht="63">
      <c r="A137" s="22">
        <v>89</v>
      </c>
      <c r="B137" s="18" t="s">
        <v>514</v>
      </c>
      <c r="C137" s="14" t="s">
        <v>513</v>
      </c>
      <c r="D137" s="14">
        <v>13.875</v>
      </c>
      <c r="E137" s="14">
        <v>15.5</v>
      </c>
      <c r="F137" s="4">
        <v>13.752</v>
      </c>
      <c r="G137" s="6">
        <f>F137/E137*100</f>
        <v>88.7225806451613</v>
      </c>
      <c r="H137" s="6">
        <f t="shared" si="14"/>
        <v>99.11351351351352</v>
      </c>
    </row>
    <row r="138" spans="1:8" ht="63">
      <c r="A138" s="22">
        <v>90</v>
      </c>
      <c r="B138" s="18" t="s">
        <v>515</v>
      </c>
      <c r="C138" s="14" t="s">
        <v>62</v>
      </c>
      <c r="D138" s="17">
        <v>37</v>
      </c>
      <c r="E138" s="14">
        <v>38</v>
      </c>
      <c r="F138" s="4">
        <v>37</v>
      </c>
      <c r="G138" s="6">
        <f>F138/E138*100</f>
        <v>97.36842105263158</v>
      </c>
      <c r="H138" s="18">
        <f t="shared" si="14"/>
        <v>100</v>
      </c>
    </row>
    <row r="139" spans="1:8" ht="15">
      <c r="A139" s="128" t="s">
        <v>516</v>
      </c>
      <c r="B139" s="134"/>
      <c r="C139" s="134"/>
      <c r="D139" s="134"/>
      <c r="E139" s="134"/>
      <c r="F139" s="129"/>
      <c r="G139" s="129"/>
      <c r="H139" s="130"/>
    </row>
    <row r="140" spans="1:8" ht="126">
      <c r="A140" s="22">
        <v>91</v>
      </c>
      <c r="B140" s="18" t="s">
        <v>517</v>
      </c>
      <c r="C140" s="14" t="s">
        <v>513</v>
      </c>
      <c r="D140" s="14">
        <v>19.2</v>
      </c>
      <c r="E140" s="14" t="s">
        <v>217</v>
      </c>
      <c r="F140" s="4"/>
      <c r="G140" s="18"/>
      <c r="H140" s="18"/>
    </row>
    <row r="141" spans="1:8" ht="94.5">
      <c r="A141" s="22">
        <v>92</v>
      </c>
      <c r="B141" s="18" t="s">
        <v>518</v>
      </c>
      <c r="C141" s="14" t="s">
        <v>519</v>
      </c>
      <c r="D141" s="14">
        <v>3514</v>
      </c>
      <c r="E141" s="14">
        <v>3525</v>
      </c>
      <c r="F141" s="4">
        <v>2254</v>
      </c>
      <c r="G141" s="6">
        <f>F141/E141*100</f>
        <v>63.94326241134751</v>
      </c>
      <c r="H141" s="6">
        <f t="shared" si="14"/>
        <v>64.14342629482071</v>
      </c>
    </row>
    <row r="142" spans="1:8" ht="78.75">
      <c r="A142" s="22">
        <v>93</v>
      </c>
      <c r="B142" s="18" t="s">
        <v>520</v>
      </c>
      <c r="C142" s="14" t="s">
        <v>62</v>
      </c>
      <c r="D142" s="14">
        <v>13.4</v>
      </c>
      <c r="E142" s="14">
        <v>13.4</v>
      </c>
      <c r="F142" s="4">
        <v>8.95</v>
      </c>
      <c r="G142" s="6">
        <f>F142/E142*100</f>
        <v>66.79104477611939</v>
      </c>
      <c r="H142" s="6">
        <f t="shared" si="14"/>
        <v>66.79104477611939</v>
      </c>
    </row>
    <row r="143" spans="1:8" ht="15.75">
      <c r="A143" s="139" t="s">
        <v>183</v>
      </c>
      <c r="B143" s="140"/>
      <c r="C143" s="140"/>
      <c r="D143" s="141"/>
      <c r="E143" s="141"/>
      <c r="F143" s="139"/>
      <c r="G143" s="139"/>
      <c r="H143" s="139"/>
    </row>
    <row r="144" spans="1:8" ht="63">
      <c r="A144" s="14">
        <v>94</v>
      </c>
      <c r="B144" s="18" t="s">
        <v>184</v>
      </c>
      <c r="C144" s="2" t="s">
        <v>129</v>
      </c>
      <c r="D144" s="14">
        <v>503</v>
      </c>
      <c r="E144" s="14">
        <v>568</v>
      </c>
      <c r="F144" s="4">
        <v>788</v>
      </c>
      <c r="G144" s="6">
        <f>F144/E144*100</f>
        <v>138.73239436619718</v>
      </c>
      <c r="H144" s="6">
        <f>F144/D144*100</f>
        <v>156.66003976143142</v>
      </c>
    </row>
    <row r="145" spans="1:8" ht="78.75">
      <c r="A145" s="14">
        <v>95</v>
      </c>
      <c r="B145" s="18" t="s">
        <v>185</v>
      </c>
      <c r="C145" s="2" t="s">
        <v>186</v>
      </c>
      <c r="D145" s="14">
        <v>74.856</v>
      </c>
      <c r="E145" s="14">
        <v>86.832</v>
      </c>
      <c r="F145" s="4">
        <v>80.6</v>
      </c>
      <c r="G145" s="6">
        <f>F145/E145*100</f>
        <v>92.82292242491248</v>
      </c>
      <c r="H145" s="6">
        <f>F145/D145*100</f>
        <v>107.67339959388693</v>
      </c>
    </row>
    <row r="146" spans="1:8" ht="31.5">
      <c r="A146" s="14">
        <v>96</v>
      </c>
      <c r="B146" s="18" t="s">
        <v>187</v>
      </c>
      <c r="C146" s="2" t="s">
        <v>186</v>
      </c>
      <c r="D146" s="14">
        <v>7099</v>
      </c>
      <c r="E146" s="14">
        <v>8016</v>
      </c>
      <c r="F146" s="4">
        <v>11127</v>
      </c>
      <c r="G146" s="6">
        <f>F146/E146*100</f>
        <v>138.80988023952096</v>
      </c>
      <c r="H146" s="6">
        <f>F146/D146*100</f>
        <v>156.7403859698549</v>
      </c>
    </row>
    <row r="147" spans="1:8" ht="15.75">
      <c r="A147" s="139" t="s">
        <v>188</v>
      </c>
      <c r="B147" s="139"/>
      <c r="C147" s="139"/>
      <c r="D147" s="141"/>
      <c r="E147" s="141"/>
      <c r="F147" s="139"/>
      <c r="G147" s="139"/>
      <c r="H147" s="139"/>
    </row>
    <row r="148" spans="1:8" ht="47.25">
      <c r="A148" s="14">
        <v>97</v>
      </c>
      <c r="B148" s="18" t="s">
        <v>189</v>
      </c>
      <c r="C148" s="2" t="s">
        <v>72</v>
      </c>
      <c r="D148" s="40">
        <v>2982</v>
      </c>
      <c r="E148" s="40">
        <v>3009</v>
      </c>
      <c r="F148" s="4">
        <v>2581</v>
      </c>
      <c r="G148" s="6">
        <f>F148/E148*100</f>
        <v>85.77600531738119</v>
      </c>
      <c r="H148" s="6">
        <f>F148/D148*100</f>
        <v>86.55264922870558</v>
      </c>
    </row>
    <row r="149" spans="1:8" ht="47.25">
      <c r="A149" s="14">
        <v>98</v>
      </c>
      <c r="B149" s="18" t="s">
        <v>190</v>
      </c>
      <c r="C149" s="2" t="s">
        <v>75</v>
      </c>
      <c r="D149" s="40">
        <v>5341</v>
      </c>
      <c r="E149" s="40">
        <v>5362</v>
      </c>
      <c r="F149" s="4">
        <v>4193</v>
      </c>
      <c r="G149" s="6">
        <f>F149/E149*100</f>
        <v>78.19843342036553</v>
      </c>
      <c r="H149" s="6">
        <f>F149/D149*100</f>
        <v>78.50589777195282</v>
      </c>
    </row>
    <row r="150" spans="1:8" ht="141.75">
      <c r="A150" s="14">
        <v>99</v>
      </c>
      <c r="B150" s="18" t="s">
        <v>191</v>
      </c>
      <c r="C150" s="2" t="s">
        <v>192</v>
      </c>
      <c r="D150" s="40">
        <v>540</v>
      </c>
      <c r="E150" s="40">
        <v>554</v>
      </c>
      <c r="F150" s="4">
        <v>714</v>
      </c>
      <c r="G150" s="6">
        <f>F150/E150*100</f>
        <v>128.8808664259928</v>
      </c>
      <c r="H150" s="6">
        <f>F150/D150*100</f>
        <v>132.22222222222223</v>
      </c>
    </row>
    <row r="151" spans="1:8" ht="15.75">
      <c r="A151" s="139" t="s">
        <v>193</v>
      </c>
      <c r="B151" s="139"/>
      <c r="C151" s="139"/>
      <c r="D151" s="141"/>
      <c r="E151" s="141"/>
      <c r="F151" s="139"/>
      <c r="G151" s="139"/>
      <c r="H151" s="139"/>
    </row>
    <row r="152" spans="1:8" ht="78.75">
      <c r="A152" s="14">
        <v>100</v>
      </c>
      <c r="B152" s="18" t="s">
        <v>194</v>
      </c>
      <c r="C152" s="2" t="s">
        <v>62</v>
      </c>
      <c r="D152" s="14">
        <v>50</v>
      </c>
      <c r="E152" s="14">
        <v>70</v>
      </c>
      <c r="F152" s="4">
        <v>93</v>
      </c>
      <c r="G152" s="6">
        <f aca="true" t="shared" si="15" ref="G152:G157">F152/E152*100</f>
        <v>132.85714285714286</v>
      </c>
      <c r="H152" s="18">
        <f aca="true" t="shared" si="16" ref="H152:H157">F152/D152*100</f>
        <v>186</v>
      </c>
    </row>
    <row r="153" spans="1:8" ht="192.75" customHeight="1">
      <c r="A153" s="14">
        <v>101</v>
      </c>
      <c r="B153" s="18" t="s">
        <v>195</v>
      </c>
      <c r="C153" s="2" t="s">
        <v>62</v>
      </c>
      <c r="D153" s="14">
        <v>50</v>
      </c>
      <c r="E153" s="14">
        <v>70</v>
      </c>
      <c r="F153" s="4">
        <v>70</v>
      </c>
      <c r="G153" s="18">
        <f t="shared" si="15"/>
        <v>100</v>
      </c>
      <c r="H153" s="18">
        <f t="shared" si="16"/>
        <v>140</v>
      </c>
    </row>
    <row r="154" spans="1:8" ht="78.75">
      <c r="A154" s="14">
        <v>102</v>
      </c>
      <c r="B154" s="18" t="s">
        <v>196</v>
      </c>
      <c r="C154" s="2" t="s">
        <v>62</v>
      </c>
      <c r="D154" s="14">
        <v>10</v>
      </c>
      <c r="E154" s="14">
        <v>15</v>
      </c>
      <c r="F154" s="4">
        <v>10</v>
      </c>
      <c r="G154" s="6">
        <f t="shared" si="15"/>
        <v>66.66666666666666</v>
      </c>
      <c r="H154" s="18">
        <f t="shared" si="16"/>
        <v>100</v>
      </c>
    </row>
    <row r="155" spans="1:8" ht="173.25">
      <c r="A155" s="14">
        <v>103</v>
      </c>
      <c r="B155" s="18" t="s">
        <v>197</v>
      </c>
      <c r="C155" s="2" t="s">
        <v>72</v>
      </c>
      <c r="D155" s="14">
        <v>2</v>
      </c>
      <c r="E155" s="14">
        <v>2</v>
      </c>
      <c r="F155" s="4">
        <v>2</v>
      </c>
      <c r="G155" s="18">
        <f t="shared" si="15"/>
        <v>100</v>
      </c>
      <c r="H155" s="18">
        <f t="shared" si="16"/>
        <v>100</v>
      </c>
    </row>
    <row r="156" spans="1:8" ht="110.25">
      <c r="A156" s="14">
        <v>104</v>
      </c>
      <c r="B156" s="18" t="s">
        <v>198</v>
      </c>
      <c r="C156" s="2" t="s">
        <v>199</v>
      </c>
      <c r="D156" s="14">
        <v>20</v>
      </c>
      <c r="E156" s="14">
        <v>15</v>
      </c>
      <c r="F156" s="4">
        <v>15</v>
      </c>
      <c r="G156" s="18">
        <f t="shared" si="15"/>
        <v>100</v>
      </c>
      <c r="H156" s="18">
        <f t="shared" si="16"/>
        <v>75</v>
      </c>
    </row>
    <row r="157" spans="1:8" ht="80.25" customHeight="1">
      <c r="A157" s="14">
        <v>105</v>
      </c>
      <c r="B157" s="18" t="s">
        <v>200</v>
      </c>
      <c r="C157" s="2" t="s">
        <v>72</v>
      </c>
      <c r="D157" s="14">
        <v>1</v>
      </c>
      <c r="E157" s="14">
        <v>1</v>
      </c>
      <c r="F157" s="4">
        <v>1</v>
      </c>
      <c r="G157" s="18">
        <f t="shared" si="15"/>
        <v>100</v>
      </c>
      <c r="H157" s="18">
        <f t="shared" si="16"/>
        <v>100</v>
      </c>
    </row>
    <row r="158" spans="1:8" ht="96" customHeight="1">
      <c r="A158" s="14">
        <v>106</v>
      </c>
      <c r="B158" s="18" t="s">
        <v>201</v>
      </c>
      <c r="C158" s="2" t="s">
        <v>72</v>
      </c>
      <c r="D158" s="14">
        <v>0</v>
      </c>
      <c r="E158" s="14">
        <v>0</v>
      </c>
      <c r="F158" s="4">
        <v>0</v>
      </c>
      <c r="G158" s="18"/>
      <c r="H158" s="18"/>
    </row>
    <row r="160" spans="1:8" ht="80.25" customHeight="1">
      <c r="A160" s="138" t="s">
        <v>211</v>
      </c>
      <c r="B160" s="138"/>
      <c r="C160" s="138"/>
      <c r="D160" s="138"/>
      <c r="E160" s="138"/>
      <c r="F160" s="138"/>
      <c r="G160" s="138"/>
      <c r="H160" s="138"/>
    </row>
  </sheetData>
  <sheetProtection/>
  <mergeCells count="52">
    <mergeCell ref="A56:A59"/>
    <mergeCell ref="H4:H5"/>
    <mergeCell ref="A2:H2"/>
    <mergeCell ref="A4:A5"/>
    <mergeCell ref="B4:B5"/>
    <mergeCell ref="C4:C5"/>
    <mergeCell ref="D4:D5"/>
    <mergeCell ref="E4:F4"/>
    <mergeCell ref="G4:G5"/>
    <mergeCell ref="A47:H47"/>
    <mergeCell ref="A88:A89"/>
    <mergeCell ref="A14:A20"/>
    <mergeCell ref="A23:H23"/>
    <mergeCell ref="A24:H24"/>
    <mergeCell ref="A36:H36"/>
    <mergeCell ref="A7:H7"/>
    <mergeCell ref="G71:G72"/>
    <mergeCell ref="H71:H72"/>
    <mergeCell ref="A37:A39"/>
    <mergeCell ref="A41:A45"/>
    <mergeCell ref="A71:A72"/>
    <mergeCell ref="B71:B72"/>
    <mergeCell ref="C71:C72"/>
    <mergeCell ref="D71:D72"/>
    <mergeCell ref="E71:E72"/>
    <mergeCell ref="F71:F72"/>
    <mergeCell ref="A61:H61"/>
    <mergeCell ref="A65:A66"/>
    <mergeCell ref="B65:B66"/>
    <mergeCell ref="C65:C66"/>
    <mergeCell ref="D65:D66"/>
    <mergeCell ref="E65:E66"/>
    <mergeCell ref="F65:F66"/>
    <mergeCell ref="G65:G66"/>
    <mergeCell ref="H65:H66"/>
    <mergeCell ref="A160:H160"/>
    <mergeCell ref="A143:H143"/>
    <mergeCell ref="A147:H147"/>
    <mergeCell ref="A151:H151"/>
    <mergeCell ref="A99:H99"/>
    <mergeCell ref="A106:H106"/>
    <mergeCell ref="A139:H139"/>
    <mergeCell ref="A50:A54"/>
    <mergeCell ref="A55:H55"/>
    <mergeCell ref="A73:H73"/>
    <mergeCell ref="A128:H128"/>
    <mergeCell ref="A127:H127"/>
    <mergeCell ref="A135:H135"/>
    <mergeCell ref="A82:A83"/>
    <mergeCell ref="A108:A109"/>
    <mergeCell ref="A112:A113"/>
    <mergeCell ref="A90:A9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Никулин</dc:creator>
  <cp:keywords/>
  <dc:description/>
  <cp:lastModifiedBy>User</cp:lastModifiedBy>
  <cp:lastPrinted>2014-04-22T10:32:19Z</cp:lastPrinted>
  <dcterms:created xsi:type="dcterms:W3CDTF">2014-03-25T12:16:53Z</dcterms:created>
  <dcterms:modified xsi:type="dcterms:W3CDTF">2014-06-30T04:31:43Z</dcterms:modified>
  <cp:category/>
  <cp:version/>
  <cp:contentType/>
  <cp:contentStatus/>
</cp:coreProperties>
</file>